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. etapa - Bourání " sheetId="2" r:id="rId2"/>
    <sheet name="2. etapa - Rekonstrukce 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'1. etapa - Bourání '!$C$126:$K$174</definedName>
    <definedName name="_xlnm.Print_Area" localSheetId="1">'1. etapa - Bourání '!$C$4:$J$76,'1. etapa - Bourání '!$C$82:$J$108,'1. etapa - Bourání '!$C$114:$J$174</definedName>
    <definedName name="_xlnm.Print_Titles" localSheetId="1">'1. etapa - Bourání '!$126:$126</definedName>
    <definedName name="_xlnm._FilterDatabase" localSheetId="2" hidden="1">'2. etapa - Rekonstrukce '!$C$136:$K$337</definedName>
    <definedName name="_xlnm.Print_Area" localSheetId="2">'2. etapa - Rekonstrukce '!$C$4:$J$76,'2. etapa - Rekonstrukce '!$C$82:$J$118,'2. etapa - Rekonstrukce '!$C$124:$J$337</definedName>
    <definedName name="_xlnm.Print_Titles" localSheetId="2">'2. etapa - Rekonstrukce '!$136:$136</definedName>
  </definedNames>
  <calcPr/>
</workbook>
</file>

<file path=xl/calcChain.xml><?xml version="1.0" encoding="utf-8"?>
<calcChain xmlns="http://schemas.openxmlformats.org/spreadsheetml/2006/main">
  <c i="3" l="1" r="P330"/>
  <c r="J37"/>
  <c r="J36"/>
  <c i="1" r="AY96"/>
  <c i="3" r="J35"/>
  <c i="1" r="AX96"/>
  <c i="3" r="BI337"/>
  <c r="BH337"/>
  <c r="BG337"/>
  <c r="BF337"/>
  <c r="T337"/>
  <c r="T336"/>
  <c r="T335"/>
  <c r="R337"/>
  <c r="R336"/>
  <c r="R335"/>
  <c r="P337"/>
  <c r="P336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5"/>
  <c r="BH325"/>
  <c r="BG325"/>
  <c r="BF325"/>
  <c r="T325"/>
  <c r="R325"/>
  <c r="P32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64"/>
  <c r="BH264"/>
  <c r="BG264"/>
  <c r="BF264"/>
  <c r="T264"/>
  <c r="R264"/>
  <c r="P264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T208"/>
  <c r="R209"/>
  <c r="R208"/>
  <c r="P209"/>
  <c r="P208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197"/>
  <c r="BH197"/>
  <c r="BG197"/>
  <c r="BF197"/>
  <c r="T197"/>
  <c r="R197"/>
  <c r="P197"/>
  <c r="BI182"/>
  <c r="BH182"/>
  <c r="BG182"/>
  <c r="BF182"/>
  <c r="T182"/>
  <c r="R182"/>
  <c r="P182"/>
  <c r="BI181"/>
  <c r="BH181"/>
  <c r="BG181"/>
  <c r="BF181"/>
  <c r="T181"/>
  <c r="R181"/>
  <c r="P181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F131"/>
  <c r="E129"/>
  <c r="F89"/>
  <c r="E87"/>
  <c r="J24"/>
  <c r="E24"/>
  <c r="J92"/>
  <c r="J23"/>
  <c r="J21"/>
  <c r="E21"/>
  <c r="J133"/>
  <c r="J20"/>
  <c r="J18"/>
  <c r="E18"/>
  <c r="F134"/>
  <c r="J17"/>
  <c r="J15"/>
  <c r="E15"/>
  <c r="F133"/>
  <c r="J14"/>
  <c r="J12"/>
  <c r="J131"/>
  <c r="E7"/>
  <c r="E127"/>
  <c i="2" r="J37"/>
  <c r="J36"/>
  <c i="1" r="AY95"/>
  <c i="2" r="J35"/>
  <c i="1" r="AX95"/>
  <c i="2" r="BI169"/>
  <c r="BH169"/>
  <c r="BG169"/>
  <c r="BF169"/>
  <c r="T169"/>
  <c r="T168"/>
  <c r="R169"/>
  <c r="R168"/>
  <c r="P169"/>
  <c r="P168"/>
  <c r="BI167"/>
  <c r="BH167"/>
  <c r="BG167"/>
  <c r="BF167"/>
  <c r="T167"/>
  <c r="T166"/>
  <c r="R167"/>
  <c r="R166"/>
  <c r="P167"/>
  <c r="P166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123"/>
  <c r="J20"/>
  <c r="J18"/>
  <c r="E18"/>
  <c r="F92"/>
  <c r="J17"/>
  <c r="J15"/>
  <c r="E15"/>
  <c r="F123"/>
  <c r="J14"/>
  <c r="J12"/>
  <c r="J121"/>
  <c r="E7"/>
  <c r="E117"/>
  <c i="1" r="L90"/>
  <c r="AM90"/>
  <c r="AM89"/>
  <c r="L89"/>
  <c r="AM87"/>
  <c r="L87"/>
  <c r="L85"/>
  <c r="L84"/>
  <c i="2" r="BK156"/>
  <c r="J148"/>
  <c r="J130"/>
  <c r="J163"/>
  <c r="BK154"/>
  <c r="BK145"/>
  <c r="BK169"/>
  <c r="F36"/>
  <c i="1" r="BC95"/>
  <c i="3" r="BK245"/>
  <c r="BK233"/>
  <c r="J212"/>
  <c r="J146"/>
  <c r="BK334"/>
  <c r="J331"/>
  <c r="BK249"/>
  <c r="J246"/>
  <c r="J227"/>
  <c r="J215"/>
  <c r="J205"/>
  <c r="J181"/>
  <c r="J142"/>
  <c r="J328"/>
  <c r="J243"/>
  <c r="BK226"/>
  <c r="J213"/>
  <c r="J153"/>
  <c r="J329"/>
  <c r="BK259"/>
  <c r="J244"/>
  <c r="J229"/>
  <c r="BK214"/>
  <c r="BK333"/>
  <c r="J294"/>
  <c r="BK258"/>
  <c r="J249"/>
  <c r="BK244"/>
  <c r="BK232"/>
  <c r="J218"/>
  <c r="J221"/>
  <c i="2" r="J154"/>
  <c r="J145"/>
  <c r="BK130"/>
  <c r="BK162"/>
  <c r="BK152"/>
  <c r="J144"/>
  <c r="J169"/>
  <c r="BK165"/>
  <c r="BK161"/>
  <c r="BK151"/>
  <c r="F35"/>
  <c r="J159"/>
  <c r="J146"/>
  <c r="J139"/>
  <c r="BK159"/>
  <c r="J151"/>
  <c r="BK139"/>
  <c r="BK167"/>
  <c r="J162"/>
  <c r="J152"/>
  <c r="BK144"/>
  <c r="J156"/>
  <c r="BK148"/>
  <c r="BK134"/>
  <c r="J167"/>
  <c r="F34"/>
  <c r="J165"/>
  <c r="BK163"/>
  <c r="J161"/>
  <c r="BK146"/>
  <c r="J134"/>
  <c i="1" r="AS94"/>
  <c i="3" r="BK337"/>
  <c r="J292"/>
  <c r="J291"/>
  <c r="J264"/>
  <c r="J259"/>
  <c r="BK256"/>
  <c r="BK253"/>
  <c r="BK246"/>
  <c r="BK243"/>
  <c r="BK228"/>
  <c r="J209"/>
  <c r="J281"/>
  <c r="BK247"/>
  <c r="J226"/>
  <c r="BK213"/>
  <c r="J204"/>
  <c r="BK197"/>
  <c r="BK281"/>
  <c r="J242"/>
  <c r="BK234"/>
  <c r="BK207"/>
  <c r="BK181"/>
  <c r="BK156"/>
  <c r="J325"/>
  <c r="J256"/>
  <c r="BK240"/>
  <c r="BK219"/>
  <c r="BK146"/>
  <c r="BK331"/>
  <c r="J255"/>
  <c r="BK248"/>
  <c r="BK236"/>
  <c r="J230"/>
  <c r="BK221"/>
  <c r="J337"/>
  <c r="BK292"/>
  <c r="BK285"/>
  <c r="J250"/>
  <c r="J234"/>
  <c r="BK229"/>
  <c r="BK150"/>
  <c r="BK287"/>
  <c r="J236"/>
  <c r="BK215"/>
  <c r="BK163"/>
  <c r="BK140"/>
  <c r="BK332"/>
  <c r="J251"/>
  <c r="BK230"/>
  <c r="J219"/>
  <c r="BK209"/>
  <c r="J203"/>
  <c r="BK153"/>
  <c r="J140"/>
  <c r="J257"/>
  <c r="J240"/>
  <c r="J214"/>
  <c r="J197"/>
  <c r="BK161"/>
  <c r="BK294"/>
  <c r="BK255"/>
  <c r="J232"/>
  <c r="BK217"/>
  <c r="J334"/>
  <c r="BK291"/>
  <c r="J253"/>
  <c r="J245"/>
  <c r="J233"/>
  <c r="J228"/>
  <c r="BK223"/>
  <c r="BK203"/>
  <c r="BK325"/>
  <c r="BK251"/>
  <c r="J238"/>
  <c r="J223"/>
  <c r="J182"/>
  <c r="J285"/>
  <c r="J217"/>
  <c r="BK205"/>
  <c r="BK142"/>
  <c r="J333"/>
  <c r="J248"/>
  <c r="BK238"/>
  <c r="J224"/>
  <c r="J207"/>
  <c r="J161"/>
  <c r="BK329"/>
  <c r="J258"/>
  <c r="BK218"/>
  <c r="BK204"/>
  <c r="J163"/>
  <c r="J150"/>
  <c r="J289"/>
  <c r="BK227"/>
  <c r="BK182"/>
  <c r="J332"/>
  <c r="BK289"/>
  <c r="BK264"/>
  <c r="BK250"/>
  <c r="BK242"/>
  <c r="BK212"/>
  <c r="BK328"/>
  <c r="J287"/>
  <c r="BK257"/>
  <c r="J247"/>
  <c r="BK224"/>
  <c r="J156"/>
  <c i="2" l="1" r="BK143"/>
  <c r="J143"/>
  <c r="J99"/>
  <c r="T150"/>
  <c r="BK160"/>
  <c r="J160"/>
  <c r="J104"/>
  <c i="3" r="BK139"/>
  <c r="BK160"/>
  <c r="J160"/>
  <c r="J99"/>
  <c r="P211"/>
  <c r="T216"/>
  <c r="P222"/>
  <c r="R231"/>
  <c r="P235"/>
  <c r="BK252"/>
  <c r="J252"/>
  <c r="J110"/>
  <c r="BK293"/>
  <c r="J293"/>
  <c r="J112"/>
  <c i="2" r="BK129"/>
  <c r="BK128"/>
  <c r="J128"/>
  <c r="J97"/>
  <c r="P143"/>
  <c r="P150"/>
  <c r="BK155"/>
  <c r="J155"/>
  <c r="J103"/>
  <c r="R160"/>
  <c i="3" r="R139"/>
  <c r="P160"/>
  <c r="BK211"/>
  <c r="J211"/>
  <c r="J103"/>
  <c r="R211"/>
  <c r="P216"/>
  <c r="T222"/>
  <c r="P231"/>
  <c r="T235"/>
  <c r="P241"/>
  <c r="R252"/>
  <c r="P288"/>
  <c r="R293"/>
  <c i="2" r="T129"/>
  <c r="R150"/>
  <c r="R155"/>
  <c i="3" r="BK330"/>
  <c r="J330"/>
  <c r="J115"/>
  <c i="2" r="T143"/>
  <c r="T155"/>
  <c r="P129"/>
  <c r="P128"/>
  <c r="R143"/>
  <c r="P155"/>
  <c r="T160"/>
  <c i="3" r="P139"/>
  <c r="P138"/>
  <c r="T160"/>
  <c r="T211"/>
  <c r="R216"/>
  <c r="R222"/>
  <c r="BK235"/>
  <c r="J235"/>
  <c r="J108"/>
  <c r="BK241"/>
  <c r="J241"/>
  <c r="J109"/>
  <c r="T241"/>
  <c r="T252"/>
  <c r="R288"/>
  <c r="T293"/>
  <c r="P327"/>
  <c r="P326"/>
  <c r="T327"/>
  <c r="T326"/>
  <c r="R330"/>
  <c i="2" r="R129"/>
  <c r="R128"/>
  <c r="BK150"/>
  <c r="J150"/>
  <c r="J101"/>
  <c r="P160"/>
  <c i="3" r="T139"/>
  <c r="T138"/>
  <c r="R160"/>
  <c r="BK216"/>
  <c r="J216"/>
  <c r="J104"/>
  <c r="BK222"/>
  <c r="J222"/>
  <c r="J106"/>
  <c r="BK231"/>
  <c r="J231"/>
  <c r="J107"/>
  <c r="T231"/>
  <c r="R235"/>
  <c r="R241"/>
  <c r="P252"/>
  <c r="BK288"/>
  <c r="J288"/>
  <c r="J111"/>
  <c r="T288"/>
  <c r="P293"/>
  <c r="BK327"/>
  <c r="J327"/>
  <c r="J114"/>
  <c r="R327"/>
  <c r="R326"/>
  <c r="T330"/>
  <c r="BK206"/>
  <c r="J206"/>
  <c r="J100"/>
  <c r="BK208"/>
  <c r="J208"/>
  <c r="J101"/>
  <c r="BK220"/>
  <c r="J220"/>
  <c r="J105"/>
  <c i="2" r="BK164"/>
  <c r="J164"/>
  <c r="J105"/>
  <c r="BK166"/>
  <c r="J166"/>
  <c r="J106"/>
  <c r="BK153"/>
  <c r="J153"/>
  <c r="J102"/>
  <c r="BK168"/>
  <c r="J168"/>
  <c r="J107"/>
  <c i="3" r="BK336"/>
  <c r="J336"/>
  <c r="J117"/>
  <c r="F91"/>
  <c r="BE140"/>
  <c r="BE142"/>
  <c r="BE146"/>
  <c r="BE203"/>
  <c r="BE221"/>
  <c r="BE223"/>
  <c r="BE228"/>
  <c r="BE230"/>
  <c r="BE233"/>
  <c r="BE236"/>
  <c r="BE246"/>
  <c r="BE253"/>
  <c r="BE258"/>
  <c r="BE264"/>
  <c r="BE281"/>
  <c r="BE285"/>
  <c r="BE289"/>
  <c r="BE332"/>
  <c i="2" r="J129"/>
  <c r="J98"/>
  <c i="3" r="J134"/>
  <c r="BE207"/>
  <c r="BE209"/>
  <c r="BE219"/>
  <c r="BE224"/>
  <c r="BE227"/>
  <c r="BE229"/>
  <c r="BE240"/>
  <c r="BE243"/>
  <c r="BE247"/>
  <c r="BE248"/>
  <c r="BE249"/>
  <c r="BE256"/>
  <c r="BE325"/>
  <c r="BE328"/>
  <c r="BE329"/>
  <c r="BE337"/>
  <c r="F92"/>
  <c r="BE161"/>
  <c r="BE204"/>
  <c r="BE215"/>
  <c r="BE218"/>
  <c r="BE238"/>
  <c r="BE250"/>
  <c r="BE257"/>
  <c r="BE217"/>
  <c r="BE255"/>
  <c r="BE291"/>
  <c r="BE292"/>
  <c r="BE294"/>
  <c r="BE331"/>
  <c r="E85"/>
  <c r="J91"/>
  <c r="BE150"/>
  <c r="BE153"/>
  <c r="BE182"/>
  <c r="BE212"/>
  <c r="BE214"/>
  <c r="BE232"/>
  <c r="BE245"/>
  <c r="BE259"/>
  <c r="BE287"/>
  <c r="BE333"/>
  <c r="J89"/>
  <c r="BE156"/>
  <c r="BE163"/>
  <c r="BE181"/>
  <c r="BE197"/>
  <c r="BE205"/>
  <c r="BE213"/>
  <c r="BE226"/>
  <c r="BE234"/>
  <c r="BE242"/>
  <c r="BE244"/>
  <c r="BE251"/>
  <c r="BE334"/>
  <c i="2" r="E85"/>
  <c r="J89"/>
  <c r="F124"/>
  <c r="BE130"/>
  <c r="BE134"/>
  <c r="BE145"/>
  <c r="BE148"/>
  <c r="BE151"/>
  <c r="BE152"/>
  <c r="BE156"/>
  <c r="BE159"/>
  <c r="BE165"/>
  <c r="BE167"/>
  <c r="BE169"/>
  <c r="J91"/>
  <c r="J124"/>
  <c r="BE139"/>
  <c r="BE144"/>
  <c r="BE146"/>
  <c r="BE154"/>
  <c r="BE161"/>
  <c r="BE162"/>
  <c r="BE163"/>
  <c r="F91"/>
  <c i="1" r="BA95"/>
  <c r="BB95"/>
  <c i="3" r="F36"/>
  <c i="1" r="BC96"/>
  <c r="BC94"/>
  <c r="W32"/>
  <c i="3" r="J34"/>
  <c i="1" r="AW96"/>
  <c i="2" r="F37"/>
  <c i="1" r="BD95"/>
  <c i="3" r="F35"/>
  <c i="1" r="BB96"/>
  <c r="BB94"/>
  <c r="AX94"/>
  <c i="2" r="J34"/>
  <c i="1" r="AW95"/>
  <c i="3" r="F37"/>
  <c i="1" r="BD96"/>
  <c i="3" r="F34"/>
  <c i="1" r="BA96"/>
  <c r="BA94"/>
  <c r="W30"/>
  <c i="3" l="1" r="T210"/>
  <c r="R210"/>
  <c i="2" r="T128"/>
  <c i="3" r="T137"/>
  <c i="2" r="R149"/>
  <c r="R127"/>
  <c i="3" r="R138"/>
  <c r="R137"/>
  <c i="2" r="P149"/>
  <c r="P127"/>
  <c i="1" r="AU95"/>
  <c i="3" r="P210"/>
  <c r="P137"/>
  <c i="1" r="AU96"/>
  <c i="3" r="BK138"/>
  <c r="J138"/>
  <c r="J97"/>
  <c i="2" r="T149"/>
  <c i="3" r="J139"/>
  <c r="J98"/>
  <c r="BK210"/>
  <c r="J210"/>
  <c r="J102"/>
  <c i="2" r="BK149"/>
  <c r="J149"/>
  <c r="J100"/>
  <c i="3" r="BK335"/>
  <c r="J335"/>
  <c r="J116"/>
  <c r="BK326"/>
  <c r="J326"/>
  <c r="J113"/>
  <c i="2" r="F33"/>
  <c i="1" r="AZ95"/>
  <c r="W31"/>
  <c r="AW94"/>
  <c r="AK30"/>
  <c i="2" r="J33"/>
  <c i="1" r="AV95"/>
  <c r="AT95"/>
  <c r="BD94"/>
  <c r="W33"/>
  <c r="AY94"/>
  <c i="3" r="F33"/>
  <c i="1" r="AZ96"/>
  <c i="3" r="J33"/>
  <c i="1" r="AV96"/>
  <c r="AT96"/>
  <c i="2" l="1" r="T127"/>
  <c r="BK127"/>
  <c r="J127"/>
  <c r="J96"/>
  <c i="3" r="BK137"/>
  <c r="J137"/>
  <c r="J96"/>
  <c i="1" r="AU94"/>
  <c r="AZ94"/>
  <c r="AV94"/>
  <c r="AK29"/>
  <c i="3" l="1" r="J30"/>
  <c i="1" r="AG96"/>
  <c i="2" r="J30"/>
  <c i="1" r="AG95"/>
  <c r="AG94"/>
  <c r="AK26"/>
  <c r="W29"/>
  <c r="AT94"/>
  <c i="3" l="1" r="J39"/>
  <c i="2" r="J39"/>
  <c i="1" r="AN95"/>
  <c r="AN94"/>
  <c r="AN9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<sst xmlns="http://schemas.openxmlformats.org/spreadsheetml/2006/main">
  <si>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</si>
  <si>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</si>
  <si>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</si>
  <si>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</si>
  <si>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{996612d6-ba25-4778-a131-d1c783acb7f8}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</si>
  <si>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</si>
  <si>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</si>
  <si>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</si>
  <si>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</si>
  <si>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</si>
  <si>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</si>
  <si>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</si>
  <si>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</si>
  <si>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</si>
  <si>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2024-10-05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</si>
  <si>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</si>
  <si>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</si>
  <si>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prostoru kanceláří 2.NP</t>
  </si>
  <si>
    <t>KSO:</t>
  </si>
  <si>
    <t>CC-CZ:</t>
  </si>
  <si>
    <t>Místo:</t>
  </si>
  <si>
    <t>Revoluční 26</t>
  </si>
  <si>
    <t>Datum:</t>
  </si>
  <si>
    <t>10. 10. 2024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</si>
  <si>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</si>
  <si>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</si>
  <si>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</si>
  <si>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</si>
  <si>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</si>
  <si>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</si>
  <si>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</si>
  <si>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</si>
  <si>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</si>
  <si>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</si>
  <si>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</si>
  <si>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</si>
  <si>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</si>
  <si>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</si>
  <si>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</si>
  <si>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</si>
  <si>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</si>
  <si>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</si>
  <si>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</si>
  <si>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</si>
  <si>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</si>
  <si>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</si>
  <si>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</si>
  <si>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</si>
  <si>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</si>
  <si>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</si>
  <si>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</si>
  <si>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</si>
  <si>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</si>
  <si>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</si>
  <si>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</si>
  <si>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</si>
  <si>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</si>
  <si>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</si>
  <si>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</si>
  <si>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</si>
  <si>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</si>
  <si>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</si>
  <si>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</si>
  <si>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</si>
  <si>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</si>
  <si>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</si>
  <si>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</si>
  <si>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</si>
  <si>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</si>
  <si>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</si>
  <si>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</si>
  <si>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</si>
  <si>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</si>
  <si>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</si>
  <si>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</si>
  <si>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</si>
  <si>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</si>
  <si>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</si>
  <si>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</si>
  <si>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 etapa</t>
  </si>
  <si>
    <t xml:space="preserve">Bourání </t>
  </si>
  <si>
    <t>STA</t>
  </si>
  <si>
    <t>1</t>
  </si>
  <si>
    <t>{d5254fef-596b-4305-b9a9-15a364854f89}</t>
  </si>
  <si>
    <t>2</t>
  </si>
  <si>
    <t>2. etapa</t>
  </si>
  <si>
    <t xml:space="preserve">Rekonstrukce </t>
  </si>
  <si>
    <t>{19810aeb-b489-4d3d-b523-ae86de37dc34}</t>
  </si>
  <si>
    <t>KRYCÍ LIST SOUPISU PRACÍ</t>
  </si>
  <si>
    <t>Objekt:</t>
  </si>
  <si>
    <t xml:space="preserve">1. etapa - Bourání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</si>
  <si>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</si>
  <si>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</si>
  <si>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</si>
  <si>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</si>
  <si>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</si>
  <si>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</si>
  <si>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</si>
  <si>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</si>
  <si>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</si>
  <si>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</si>
  <si>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</si>
  <si>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</si>
  <si>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</si>
  <si>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</si>
  <si>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</si>
  <si>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</si>
  <si>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</si>
  <si>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</si>
  <si>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</si>
  <si>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</si>
  <si>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</si>
  <si>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</si>
  <si>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</si>
  <si>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</si>
  <si>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</si>
  <si>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</si>
  <si>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</si>
  <si>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</si>
  <si>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</si>
  <si>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</si>
  <si>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</si>
  <si>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</si>
  <si>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</si>
  <si>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</si>
  <si>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</si>
  <si>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962032111</t>
  </si>
  <si>
    <t>Bourání zdiva z keramických děrovaných cihel na MVC do 1 m3</t>
  </si>
  <si>
    <t>m3</t>
  </si>
  <si>
    <t>4</t>
  </si>
  <si>
    <t>644664490</t>
  </si>
  <si>
    <t>VV</t>
  </si>
  <si>
    <t>2,16*3*0,175</t>
  </si>
  <si>
    <t>-0,8*1,97*0,175</t>
  </si>
  <si>
    <t>Součet</t>
  </si>
  <si>
    <t>962032182</t>
  </si>
  <si>
    <t>Bourání zdiva z pórobetonových tvárnic nebo bloků přes 1 m3</t>
  </si>
  <si>
    <t>-1536762120</t>
  </si>
  <si>
    <t>(1+3,3)*3*0,15</t>
  </si>
  <si>
    <t>3,65*3*0,1</t>
  </si>
  <si>
    <t>-0,8*1,97*0,1</t>
  </si>
  <si>
    <t>3</t>
  </si>
  <si>
    <t>974031121</t>
  </si>
  <si>
    <t>Vysekání rýh ve zdivu cihelném hl do 30 mm š do 30 mm</t>
  </si>
  <si>
    <t>m</t>
  </si>
  <si>
    <t>-1386744861</t>
  </si>
  <si>
    <t>8*3</t>
  </si>
  <si>
    <t>997</t>
  </si>
  <si>
    <t>Přesun sutě</t>
  </si>
  <si>
    <t>997013212</t>
  </si>
  <si>
    <t>Vnitrostaveništní doprava suti a vybouraných hmot pro budovy v přes 6 do 9 m ručně</t>
  </si>
  <si>
    <t>t</t>
  </si>
  <si>
    <t>174515983</t>
  </si>
  <si>
    <t>5</t>
  </si>
  <si>
    <t>997013501</t>
  </si>
  <si>
    <t>Odvoz suti a vybouraných hmot na skládku nebo meziskládku do 1 km se složením</t>
  </si>
  <si>
    <t>-2145761923</t>
  </si>
  <si>
    <t>6</t>
  </si>
  <si>
    <t>997013509</t>
  </si>
  <si>
    <t>Příplatek k odvozu suti a vybouraných hmot na skládku ZKD 1 km přes 1 km</t>
  </si>
  <si>
    <t>444621080</t>
  </si>
  <si>
    <t>4,719*15 'Přepočtené koeficientem množství</t>
  </si>
  <si>
    <t>7</t>
  </si>
  <si>
    <t>997013631</t>
  </si>
  <si>
    <t>Poplatek za uložení na skládce (skládkovné) stavebního odpadu směsného kód odpadu 17 09 04</t>
  </si>
  <si>
    <t>-254879077</t>
  </si>
  <si>
    <t>PSV</t>
  </si>
  <si>
    <t>Práce a dodávky PSV</t>
  </si>
  <si>
    <t>725</t>
  </si>
  <si>
    <t>Zdravotechnika - zařizovací předměty</t>
  </si>
  <si>
    <t>8</t>
  </si>
  <si>
    <t>725310823</t>
  </si>
  <si>
    <t>Demontáž dřez jednoduchý vestavěný v kuchyňských sestavách bez výtokových armatur</t>
  </si>
  <si>
    <t>soubor</t>
  </si>
  <si>
    <t>16</t>
  </si>
  <si>
    <t>109270583</t>
  </si>
  <si>
    <t>725820802</t>
  </si>
  <si>
    <t>Demontáž baterie stojánkové do jednoho otvoru</t>
  </si>
  <si>
    <t>-1107610596</t>
  </si>
  <si>
    <t>741</t>
  </si>
  <si>
    <t>Elektroinstalace - silnoproud</t>
  </si>
  <si>
    <t>10</t>
  </si>
  <si>
    <t>741211863</t>
  </si>
  <si>
    <t>Demontáž rozvodnic kovových volně stojících s krytím přes IPx4 plochou přes 1 m2</t>
  </si>
  <si>
    <t>kus</t>
  </si>
  <si>
    <t>1317785136</t>
  </si>
  <si>
    <t>763</t>
  </si>
  <si>
    <t>Konstrukce suché výstavby</t>
  </si>
  <si>
    <t>11</t>
  </si>
  <si>
    <t>763111812</t>
  </si>
  <si>
    <t>Demontáž SDK příčky s jednoduchou ocelovou nosnou konstrukcí opláštění dvojité</t>
  </si>
  <si>
    <t>m2</t>
  </si>
  <si>
    <t>1157375430</t>
  </si>
  <si>
    <t>2,315*3</t>
  </si>
  <si>
    <t>763135812</t>
  </si>
  <si>
    <t>Demontáž podhledu sádrokartonového kazetového na roštu polozapuštěném</t>
  </si>
  <si>
    <t>1695180173</t>
  </si>
  <si>
    <t>766</t>
  </si>
  <si>
    <t>Konstrukce truhlářské</t>
  </si>
  <si>
    <t>13</t>
  </si>
  <si>
    <t>766691914</t>
  </si>
  <si>
    <t>Vyvěšení nebo zavěšení dřevěných křídel dveří pl do 2 m2</t>
  </si>
  <si>
    <t>-47735661</t>
  </si>
  <si>
    <t>14</t>
  </si>
  <si>
    <t>766812830</t>
  </si>
  <si>
    <t>Demontáž kuchyňských linek dřevěných nebo kovových dl přes 1,5 do 1,8 m</t>
  </si>
  <si>
    <t>-882411074</t>
  </si>
  <si>
    <t>15</t>
  </si>
  <si>
    <t>766812840</t>
  </si>
  <si>
    <t>Demontáž kuchyňských linek dřevěných nebo kovových dl přes 1,8 do 2,1 m</t>
  </si>
  <si>
    <t>1708037314</t>
  </si>
  <si>
    <t>767</t>
  </si>
  <si>
    <t>Konstrukce zámečnické</t>
  </si>
  <si>
    <t>767641800</t>
  </si>
  <si>
    <t>Demontáž zárubní dveří odřezáním plochy do 2,5 m2</t>
  </si>
  <si>
    <t>365773912</t>
  </si>
  <si>
    <t>776</t>
  </si>
  <si>
    <t>Podlahy povlakové</t>
  </si>
  <si>
    <t>17</t>
  </si>
  <si>
    <t>776201812</t>
  </si>
  <si>
    <t>Demontáž lepených povlakových podlah s podložkou ručně</t>
  </si>
  <si>
    <t>404079542</t>
  </si>
  <si>
    <t>784</t>
  </si>
  <si>
    <t>Dokončovací práce - malby a tapety</t>
  </si>
  <si>
    <t>18</t>
  </si>
  <si>
    <t>784121001</t>
  </si>
  <si>
    <t>Oškrabání malby v místnostech v do 3,80 m</t>
  </si>
  <si>
    <t>1504050011</t>
  </si>
  <si>
    <t>36,4*3</t>
  </si>
  <si>
    <t>31,91*3</t>
  </si>
  <si>
    <t>0,65*4*3</t>
  </si>
  <si>
    <t>0,6*4*3</t>
  </si>
  <si>
    <t xml:space="preserve">2. etapa - Rekonstrukce 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</si>
  <si>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</si>
  <si>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</si>
  <si>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</si>
  <si>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722 - Zdravotechnika - vnitřní vodovod</t>
  </si>
  <si>
    <t xml:space="preserve">    734 - Ústřední vytápění - armatury</t>
  </si>
  <si>
    <t xml:space="preserve">    742 - Elektroinstalace - slaboproud</t>
  </si>
  <si>
    <t xml:space="preserve">    783 - Dokončovací práce - nátěry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</si>
  <si>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</si>
  <si>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</si>
  <si>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</si>
  <si>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</si>
  <si>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VRN2 - Příprava staveniště</t>
  </si>
  <si>
    <t>Svislé a kompletní konstrukce</t>
  </si>
  <si>
    <t>310271015</t>
  </si>
  <si>
    <t>Zazdívka otvorů ve zdivu nadzákladovém pl do 1 m2 pórobetonovými tvárnicemi přes P2 do P4 na tenkovrstvou maltu tl 200 mm</t>
  </si>
  <si>
    <t>1398230002</t>
  </si>
  <si>
    <t>0,9*2,1</t>
  </si>
  <si>
    <t>342272225</t>
  </si>
  <si>
    <t>Příčka z pórobetonových hladkých tvárnic na tenkovrstvou maltu tl 100 mm</t>
  </si>
  <si>
    <t>-1939371294</t>
  </si>
  <si>
    <t>3,65*3</t>
  </si>
  <si>
    <t>-0,8*1,97</t>
  </si>
  <si>
    <t>342272235</t>
  </si>
  <si>
    <t>Příčka z pórobetonových hladkých tvárnic na tenkovrstvou maltu tl 125 mm</t>
  </si>
  <si>
    <t>266985014</t>
  </si>
  <si>
    <t>(3,99+5,8)*3</t>
  </si>
  <si>
    <t>-0,8*1,97*2</t>
  </si>
  <si>
    <t>342291111</t>
  </si>
  <si>
    <t>Ukotvení příček montážní polyuretanovou pěnou tl příčky do 100 mm</t>
  </si>
  <si>
    <t>1251017067</t>
  </si>
  <si>
    <t>3,65</t>
  </si>
  <si>
    <t>342291112</t>
  </si>
  <si>
    <t>Ukotvení příček montážní polyuretanovou pěnou tl příčky přes 100 mm</t>
  </si>
  <si>
    <t>-1250503424</t>
  </si>
  <si>
    <t>(3,99+5,8)</t>
  </si>
  <si>
    <t>342291121</t>
  </si>
  <si>
    <t>Ukotvení příček k cihelným konstrukcím plochými kotvami</t>
  </si>
  <si>
    <t>-831376674</t>
  </si>
  <si>
    <t>4*3</t>
  </si>
  <si>
    <t>2,1*2</t>
  </si>
  <si>
    <t>Úpravy povrchů, podlahy a osazování výplní</t>
  </si>
  <si>
    <t>612135101</t>
  </si>
  <si>
    <t>Hrubá výplň rýh ve stěnách maltou jakékoli šířky rýhy</t>
  </si>
  <si>
    <t>-73764750</t>
  </si>
  <si>
    <t>27*0,1</t>
  </si>
  <si>
    <t>612142001</t>
  </si>
  <si>
    <t>Pletivo sklovláknité vnitřních stěn vtlačené do tmelu</t>
  </si>
  <si>
    <t>1758531540</t>
  </si>
  <si>
    <t>"Chodba</t>
  </si>
  <si>
    <t>6,5*3</t>
  </si>
  <si>
    <t>-0,9*1,97*2</t>
  </si>
  <si>
    <t>"2.04</t>
  </si>
  <si>
    <t>3,65*2,8</t>
  </si>
  <si>
    <t>"2.01</t>
  </si>
  <si>
    <t>(2,96+3,99)*2,8</t>
  </si>
  <si>
    <t>1,2*2,1</t>
  </si>
  <si>
    <t>-0,8*1,97*3</t>
  </si>
  <si>
    <t>"2.02</t>
  </si>
  <si>
    <t>(2,8+5,8)*2,8</t>
  </si>
  <si>
    <t>"2.03</t>
  </si>
  <si>
    <t>(5,8+1,65+0,507)*2,8</t>
  </si>
  <si>
    <t>612321131</t>
  </si>
  <si>
    <t>Vápenocementový štuk vnitřních stěn tloušťky do 3 mm</t>
  </si>
  <si>
    <t>276803868</t>
  </si>
  <si>
    <t>612325417</t>
  </si>
  <si>
    <t>Oprava vnitřní vápenocementové hladké omítky tl do 20 mm stěn v rozsahu plochy přes 10 do 30 % s celoplošným přeštukováním tl do 3 mm</t>
  </si>
  <si>
    <t>1303634902</t>
  </si>
  <si>
    <t>"2.05</t>
  </si>
  <si>
    <t>32,391*2,75</t>
  </si>
  <si>
    <t>-0,9*1,97</t>
  </si>
  <si>
    <t>0,585*2,75*4</t>
  </si>
  <si>
    <t>11,221*2,75</t>
  </si>
  <si>
    <t>0,64*4*2,75</t>
  </si>
  <si>
    <t>8,464*2,75</t>
  </si>
  <si>
    <t>(5,313+0,67)*2,75</t>
  </si>
  <si>
    <t>12,94*2,75</t>
  </si>
  <si>
    <t>631311131</t>
  </si>
  <si>
    <t>Doplnění dosavadních mazanin betonem prostým plochy do 1 m2 tloušťky přes 80 mm</t>
  </si>
  <si>
    <t>599705320</t>
  </si>
  <si>
    <t>(3,3+1)*0,15*0,1</t>
  </si>
  <si>
    <t>3,65*0,1*0,1</t>
  </si>
  <si>
    <t>2,94*0,08*0,1</t>
  </si>
  <si>
    <t>2,08*0,175*0,1</t>
  </si>
  <si>
    <t>642942611</t>
  </si>
  <si>
    <t>Osazování zárubní nebo rámů dveřních kovových do 2,5 m2 na montážní pěnu</t>
  </si>
  <si>
    <t>572637641</t>
  </si>
  <si>
    <t>M</t>
  </si>
  <si>
    <t>55331482</t>
  </si>
  <si>
    <t>zárubeň jednokřídlá ocelová pro zdění tl stěny 75-100mm rozměru 800/1970, 2100mm</t>
  </si>
  <si>
    <t>-2001767226</t>
  </si>
  <si>
    <t>55331487</t>
  </si>
  <si>
    <t>zárubeň jednokřídlá ocelová pro zdění tl stěny 110-150mm rozměru 800/1970, 2100mm</t>
  </si>
  <si>
    <t>207762222</t>
  </si>
  <si>
    <t>949101111</t>
  </si>
  <si>
    <t>Lešení pomocné pro objekty pozemních staveb s lešeňovou podlahou v do 1,9 m zatížení do 150 kg/m2</t>
  </si>
  <si>
    <t>-290370112</t>
  </si>
  <si>
    <t>998</t>
  </si>
  <si>
    <t>Přesun hmot</t>
  </si>
  <si>
    <t>998018002</t>
  </si>
  <si>
    <t>Přesun hmot pro budovy ruční pro budovy v přes 6 do 12 m</t>
  </si>
  <si>
    <t>-1892749578</t>
  </si>
  <si>
    <t>722</t>
  </si>
  <si>
    <t>Zdravotechnika - vnitřní vodovod</t>
  </si>
  <si>
    <t>7221101R01</t>
  </si>
  <si>
    <t xml:space="preserve">Montáž a dodání potrubí vody a kanalizace  – přívod pro umyvadlo  zasekat do zdi, materiál plast PPR</t>
  </si>
  <si>
    <t xml:space="preserve">soubor </t>
  </si>
  <si>
    <t>-605663788</t>
  </si>
  <si>
    <t>7221101R02</t>
  </si>
  <si>
    <t xml:space="preserve">Připojení dřezu kuchyňské linky na stávající vedení </t>
  </si>
  <si>
    <t>-765910103</t>
  </si>
  <si>
    <t>19</t>
  </si>
  <si>
    <t>7221101R03</t>
  </si>
  <si>
    <t>Odvod kondezátu od klimatizačních jednotek do 1.NP</t>
  </si>
  <si>
    <t>1958703051</t>
  </si>
  <si>
    <t>20</t>
  </si>
  <si>
    <t>998722312</t>
  </si>
  <si>
    <t>Přesun hmot procentní pro vnitřní vodovod ruční v objektech v přes 6 do 12 m</t>
  </si>
  <si>
    <t>%</t>
  </si>
  <si>
    <t>567997751</t>
  </si>
  <si>
    <t>725211616</t>
  </si>
  <si>
    <t>Umyvadlo keramické bílé šířky 550 mm s krytem na sifon připevněné na stěnu šrouby</t>
  </si>
  <si>
    <t>933198014</t>
  </si>
  <si>
    <t>22</t>
  </si>
  <si>
    <t>725822613</t>
  </si>
  <si>
    <t>Baterie umyvadlová stojánková páková s výpustí</t>
  </si>
  <si>
    <t>63823322</t>
  </si>
  <si>
    <t>23</t>
  </si>
  <si>
    <t>998725312</t>
  </si>
  <si>
    <t>Přesun hmot procentní pro zařizovací předměty ruční v objektech v přes 6 do 12 m</t>
  </si>
  <si>
    <t>57471552</t>
  </si>
  <si>
    <t>734</t>
  </si>
  <si>
    <t>Ústřední vytápění - armatury</t>
  </si>
  <si>
    <t>24</t>
  </si>
  <si>
    <t>7341091R01</t>
  </si>
  <si>
    <t xml:space="preserve">Nastavení a zaretování hlavic Dunfoss </t>
  </si>
  <si>
    <t>1647400086</t>
  </si>
  <si>
    <t>25</t>
  </si>
  <si>
    <t>741122211</t>
  </si>
  <si>
    <t>Montáž kabel Cu plný kulatý žíla 3x1,5 až 6 mm2 uložený volně (např. CYKY)</t>
  </si>
  <si>
    <t>681364247</t>
  </si>
  <si>
    <t>26</t>
  </si>
  <si>
    <t>34111036</t>
  </si>
  <si>
    <t>kabel instalační jádro Cu plné izolace PVC plášť PVC 450/750V (CYKY) 3x2,5mm2</t>
  </si>
  <si>
    <t>32</t>
  </si>
  <si>
    <t>1686568494</t>
  </si>
  <si>
    <t>100*1,15 'Přepočtené koeficientem množství</t>
  </si>
  <si>
    <t>27</t>
  </si>
  <si>
    <t>741310002</t>
  </si>
  <si>
    <t>Montáž spínač nástěnný 1-jednopólový s regulací intenzity osvětlení prostředí normální se zapojením vodičů</t>
  </si>
  <si>
    <t>1799185572</t>
  </si>
  <si>
    <t>28</t>
  </si>
  <si>
    <t>345350R01</t>
  </si>
  <si>
    <t xml:space="preserve">spínač nástěnný jednopólový s regulací intenzity osvětlení </t>
  </si>
  <si>
    <t>-4430274</t>
  </si>
  <si>
    <t>29</t>
  </si>
  <si>
    <t>741313043</t>
  </si>
  <si>
    <t>Montáž zásuvka (polo)zapuštěná šroubové připojení 2x(2P + PE) dvojnásobná se zapojením vodičů</t>
  </si>
  <si>
    <t>717651799</t>
  </si>
  <si>
    <t>30</t>
  </si>
  <si>
    <t>34555200</t>
  </si>
  <si>
    <t>zásuvka polozápustná dvojnásobná chráněná, šroubové svorky</t>
  </si>
  <si>
    <t>-1801047906</t>
  </si>
  <si>
    <t>31</t>
  </si>
  <si>
    <t>998741312</t>
  </si>
  <si>
    <t>Přesun hmot procentní pro silnoproud ruční v objektech v přes 6 do 12 m</t>
  </si>
  <si>
    <t>535293791</t>
  </si>
  <si>
    <t>742</t>
  </si>
  <si>
    <t>Elektroinstalace - slaboproud</t>
  </si>
  <si>
    <t>742110102</t>
  </si>
  <si>
    <t>Montáž kabelového žlabu pro slaboproud šířky do 150 mm</t>
  </si>
  <si>
    <t>1748593231</t>
  </si>
  <si>
    <t>33</t>
  </si>
  <si>
    <t>34575145</t>
  </si>
  <si>
    <t>žlab kabelový s víkem PVC (130x140)</t>
  </si>
  <si>
    <t>-1538585342</t>
  </si>
  <si>
    <t>34</t>
  </si>
  <si>
    <t>998742312</t>
  </si>
  <si>
    <t>Přesun hmot procentní pro slaboproud ruční v objektech v do 12 m</t>
  </si>
  <si>
    <t>-738714146</t>
  </si>
  <si>
    <t>35</t>
  </si>
  <si>
    <t>763135101</t>
  </si>
  <si>
    <t>Montáž SDK kazetového podhledu z kazet 600x600 mm na zavěšenou viditelnou nosnou konstrukci</t>
  </si>
  <si>
    <t>-747266796</t>
  </si>
  <si>
    <t>97,3</t>
  </si>
  <si>
    <t>36</t>
  </si>
  <si>
    <t>59030570</t>
  </si>
  <si>
    <t>podhled kazetový bez děrování viditelný rastr tl 10mm 600x600mm</t>
  </si>
  <si>
    <t>2039722916</t>
  </si>
  <si>
    <t>97,3*1,05 'Přepočtené koeficientem množství</t>
  </si>
  <si>
    <t>37</t>
  </si>
  <si>
    <t>998763512</t>
  </si>
  <si>
    <t>Přesun hmot procentní pro konstrukce montované z desek ruční v objektech v přes 6 do 12 m</t>
  </si>
  <si>
    <t>-945459038</t>
  </si>
  <si>
    <t>38</t>
  </si>
  <si>
    <t>766660001</t>
  </si>
  <si>
    <t>Montáž dveřních křídel otvíravých jednokřídlových š do 0,8 m do ocelové zárubně</t>
  </si>
  <si>
    <t>-1123376921</t>
  </si>
  <si>
    <t>39</t>
  </si>
  <si>
    <t>61162086</t>
  </si>
  <si>
    <t>dveře jednokřídlé dřevotřískové povrch laminátový plné 800x1970-2100mm</t>
  </si>
  <si>
    <t>1608936982</t>
  </si>
  <si>
    <t>40</t>
  </si>
  <si>
    <t>766660720</t>
  </si>
  <si>
    <t>Osazení větrací mřížky s vyříznutím otvoru</t>
  </si>
  <si>
    <t>868777100</t>
  </si>
  <si>
    <t>41</t>
  </si>
  <si>
    <t>553414R01</t>
  </si>
  <si>
    <t>průvětrník mřížový s klapkami 400x200mm</t>
  </si>
  <si>
    <t>876833163</t>
  </si>
  <si>
    <t>42</t>
  </si>
  <si>
    <t>766660728</t>
  </si>
  <si>
    <t>Montáž dveřního interiérového kování - zámku</t>
  </si>
  <si>
    <t>1969272996</t>
  </si>
  <si>
    <t>43</t>
  </si>
  <si>
    <t>54924011</t>
  </si>
  <si>
    <t>zámek zadlabací vložkový pravolevý rozteč 90x50,5mm</t>
  </si>
  <si>
    <t>-509931223</t>
  </si>
  <si>
    <t>44</t>
  </si>
  <si>
    <t>766660729</t>
  </si>
  <si>
    <t>Montáž dveřního interiérového kování - štítku s klikou</t>
  </si>
  <si>
    <t>1461751456</t>
  </si>
  <si>
    <t>45</t>
  </si>
  <si>
    <t>54914123</t>
  </si>
  <si>
    <t>kování rozetové klika/klika</t>
  </si>
  <si>
    <t>1431609894</t>
  </si>
  <si>
    <t>46</t>
  </si>
  <si>
    <t>76681111R01</t>
  </si>
  <si>
    <t xml:space="preserve">Montáž a dodání kuchyňské linky vč. zadní desky,lednice,  dřezu a baterie </t>
  </si>
  <si>
    <t>-2120397480</t>
  </si>
  <si>
    <t>47</t>
  </si>
  <si>
    <t>998766312</t>
  </si>
  <si>
    <t>Přesun hmot procentní pro kce truhlářské ruční v objektech v přes 6 do 12 m</t>
  </si>
  <si>
    <t>-1460236047</t>
  </si>
  <si>
    <t>48</t>
  </si>
  <si>
    <t>776111116</t>
  </si>
  <si>
    <t>Odstranění zbytků lepidla z podkladu povlakových podlah broušením</t>
  </si>
  <si>
    <t>-1867952956</t>
  </si>
  <si>
    <t>98</t>
  </si>
  <si>
    <t>49</t>
  </si>
  <si>
    <t>776111311</t>
  </si>
  <si>
    <t>Vysátí podkladu povlakových podlah</t>
  </si>
  <si>
    <t>2065526928</t>
  </si>
  <si>
    <t>50</t>
  </si>
  <si>
    <t>776121112</t>
  </si>
  <si>
    <t>Vodou ředitelná penetrace savého podkladu povlakových podlah</t>
  </si>
  <si>
    <t>1818561962</t>
  </si>
  <si>
    <t>51</t>
  </si>
  <si>
    <t>776141112</t>
  </si>
  <si>
    <t>Stěrka podlahová nivelační pro vyrovnání podkladu povlakových podlah pevnosti 20 MPa tl přes 3 do 5 mm</t>
  </si>
  <si>
    <t>-249659114</t>
  </si>
  <si>
    <t>52</t>
  </si>
  <si>
    <t>776231111</t>
  </si>
  <si>
    <t>Lepení lamel a čtverců z vinylu standardním lepidlem</t>
  </si>
  <si>
    <t>865393522</t>
  </si>
  <si>
    <t>53</t>
  </si>
  <si>
    <t>28411052</t>
  </si>
  <si>
    <t>dílce vinylové tl 3,0mm, nášlapná vrstva 0,70mm, úprava PUR, třída zátěže 23/34/43, otlak 0,05mm, R10, třída otěru T, hořlavost Bfl S1, bez ftalátů</t>
  </si>
  <si>
    <t>-1806890186</t>
  </si>
  <si>
    <t>101,38*0,15</t>
  </si>
  <si>
    <t>112,507*1,1 'Přepočtené koeficientem množství</t>
  </si>
  <si>
    <t>54</t>
  </si>
  <si>
    <t>776411212</t>
  </si>
  <si>
    <t>Montáž tahaných obvodových soklíků z PVC výšky do 100 mm</t>
  </si>
  <si>
    <t>-1305976419</t>
  </si>
  <si>
    <t>"2,.05</t>
  </si>
  <si>
    <t>42,97-0,8</t>
  </si>
  <si>
    <t>0,585*4</t>
  </si>
  <si>
    <t>(3,99+2,96)*2</t>
  </si>
  <si>
    <t>-0,8*3</t>
  </si>
  <si>
    <t>-0,9</t>
  </si>
  <si>
    <t>(2,8+5,8)*2</t>
  </si>
  <si>
    <t>-0,8</t>
  </si>
  <si>
    <t>(5,8+3,465)*2</t>
  </si>
  <si>
    <t>12,94-0,8</t>
  </si>
  <si>
    <t>55</t>
  </si>
  <si>
    <t>776421312</t>
  </si>
  <si>
    <t>Montáž přechodových šroubovaných lišt</t>
  </si>
  <si>
    <t>-1465354994</t>
  </si>
  <si>
    <t>3*0,8</t>
  </si>
  <si>
    <t>2*0,9</t>
  </si>
  <si>
    <t>56</t>
  </si>
  <si>
    <t>55343110</t>
  </si>
  <si>
    <t>profil přechodový Al narážecí 30mm stříbro</t>
  </si>
  <si>
    <t>-866947147</t>
  </si>
  <si>
    <t>4,2*1,02 'Přepočtené koeficientem množství</t>
  </si>
  <si>
    <t>57</t>
  </si>
  <si>
    <t>998776312</t>
  </si>
  <si>
    <t>Přesun hmot procentní pro podlahy povlakové ruční v objektech v přes 6 do 12 m</t>
  </si>
  <si>
    <t>1701631815</t>
  </si>
  <si>
    <t>783</t>
  </si>
  <si>
    <t>Dokončovací práce - nátěry</t>
  </si>
  <si>
    <t>58</t>
  </si>
  <si>
    <t>783314101</t>
  </si>
  <si>
    <t>Základní jednonásobný syntetický nátěr zámečnických konstrukcí</t>
  </si>
  <si>
    <t>1158082748</t>
  </si>
  <si>
    <t>(0,9+2,1+2,1)*0,15*3</t>
  </si>
  <si>
    <t>59</t>
  </si>
  <si>
    <t>783315101</t>
  </si>
  <si>
    <t>Mezinátěr jednonásobný syntetický standardní zámečnických konstrukcí</t>
  </si>
  <si>
    <t>1363686635</t>
  </si>
  <si>
    <t>60</t>
  </si>
  <si>
    <t>783317101</t>
  </si>
  <si>
    <t>Krycí jednonásobný syntetický standardní nátěr zámečnických konstrukcí</t>
  </si>
  <si>
    <t>-867110583</t>
  </si>
  <si>
    <t>61</t>
  </si>
  <si>
    <t>784181111</t>
  </si>
  <si>
    <t>Základní silikátová jednonásobná bezbarvá penetrace podkladu v místnostech v do 3,80 m</t>
  </si>
  <si>
    <t>-507308760</t>
  </si>
  <si>
    <t>62</t>
  </si>
  <si>
    <t>784211101</t>
  </si>
  <si>
    <t>Dvojnásobné bílé malby ze směsí za mokra výborně oděruvzdorných v místnostech v do 3,80 m</t>
  </si>
  <si>
    <t>33151860</t>
  </si>
  <si>
    <t>Práce a dodávky M</t>
  </si>
  <si>
    <t>21-M</t>
  </si>
  <si>
    <t>Elektromontáže</t>
  </si>
  <si>
    <t>63</t>
  </si>
  <si>
    <t>210203901</t>
  </si>
  <si>
    <t>Montáž svítidel LED se zapojením vodičů průmyslových nebo venkovních na výložník nebo dřík</t>
  </si>
  <si>
    <t>64</t>
  </si>
  <si>
    <t>714764076</t>
  </si>
  <si>
    <t>34774110</t>
  </si>
  <si>
    <t>panel osvětlovací LED dl 600mm</t>
  </si>
  <si>
    <t>128</t>
  </si>
  <si>
    <t>-1124786403</t>
  </si>
  <si>
    <t>HZS</t>
  </si>
  <si>
    <t>Hodinové zúčtovací sazby</t>
  </si>
  <si>
    <t>65</t>
  </si>
  <si>
    <t>HZS1302</t>
  </si>
  <si>
    <t>Hodinová zúčtovací sazba zedník specialista</t>
  </si>
  <si>
    <t>hod</t>
  </si>
  <si>
    <t>512</t>
  </si>
  <si>
    <t>712423570</t>
  </si>
  <si>
    <t>66</t>
  </si>
  <si>
    <t>HZS2211</t>
  </si>
  <si>
    <t>Hodinová zúčtovací sazba instalatér</t>
  </si>
  <si>
    <t>1878421502</t>
  </si>
  <si>
    <t>67</t>
  </si>
  <si>
    <t>HZS2221</t>
  </si>
  <si>
    <t>Hodinová zúčtovací sazba topenář</t>
  </si>
  <si>
    <t>-130394145</t>
  </si>
  <si>
    <t>68</t>
  </si>
  <si>
    <t>HZS2232</t>
  </si>
  <si>
    <t>Hodinová zúčtovací sazba elektrikář odborný</t>
  </si>
  <si>
    <t>608997954</t>
  </si>
  <si>
    <t>VRN</t>
  </si>
  <si>
    <t>Vedlejší rozpočtové náklady</t>
  </si>
  <si>
    <t>VRN2</t>
  </si>
  <si>
    <t>Příprava staveniště</t>
  </si>
  <si>
    <t>69</t>
  </si>
  <si>
    <t>020001000</t>
  </si>
  <si>
    <t>1024</t>
  </si>
  <si>
    <t>689929435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</si>
</sst>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2024-10-05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prostoru kanceláří 2.NP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Revoluční 26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10. 10. 2024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24.7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'1. etapa - Bourání 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'1. etapa - Bourání '!P127</f>
        <v>0</v>
      </c>
      <c r="AV95" s="111">
        <f>'1. etapa - Bourání '!J33</f>
        <v>0</v>
      </c>
      <c r="AW95" s="111">
        <f>'1. etapa - Bourání '!J34</f>
        <v>0</v>
      </c>
      <c r="AX95" s="111">
        <f>'1. etapa - Bourání '!J35</f>
        <v>0</v>
      </c>
      <c r="AY95" s="111">
        <f>'1. etapa - Bourání '!J36</f>
        <v>0</v>
      </c>
      <c r="AZ95" s="111">
        <f>'1. etapa - Bourání '!F33</f>
        <v>0</v>
      </c>
      <c r="BA95" s="111">
        <f>'1. etapa - Bourání '!F34</f>
        <v>0</v>
      </c>
      <c r="BB95" s="111">
        <f>'1. etapa - Bourání '!F35</f>
        <v>0</v>
      </c>
      <c r="BC95" s="111">
        <f>'1. etapa - Bourání '!F36</f>
        <v>0</v>
      </c>
      <c r="BD95" s="113">
        <f>'1. etapa - Bourání 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7" customFormat="1" ht="24.75" customHeight="1">
      <c r="A96" s="103" t="s">
        <v>78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'2. etapa - Rekonstrukce 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81</v>
      </c>
      <c r="AR96" s="104"/>
      <c r="AS96" s="115">
        <v>0</v>
      </c>
      <c r="AT96" s="116">
        <f>ROUND(SUM(AV96:AW96),2)</f>
        <v>0</v>
      </c>
      <c r="AU96" s="117">
        <f>'2. etapa - Rekonstrukce '!P137</f>
        <v>0</v>
      </c>
      <c r="AV96" s="116">
        <f>'2. etapa - Rekonstrukce '!J33</f>
        <v>0</v>
      </c>
      <c r="AW96" s="116">
        <f>'2. etapa - Rekonstrukce '!J34</f>
        <v>0</v>
      </c>
      <c r="AX96" s="116">
        <f>'2. etapa - Rekonstrukce '!J35</f>
        <v>0</v>
      </c>
      <c r="AY96" s="116">
        <f>'2. etapa - Rekonstrukce '!J36</f>
        <v>0</v>
      </c>
      <c r="AZ96" s="116">
        <f>'2. etapa - Rekonstrukce '!F33</f>
        <v>0</v>
      </c>
      <c r="BA96" s="116">
        <f>'2. etapa - Rekonstrukce '!F34</f>
        <v>0</v>
      </c>
      <c r="BB96" s="116">
        <f>'2. etapa - Rekonstrukce '!F35</f>
        <v>0</v>
      </c>
      <c r="BC96" s="116">
        <f>'2. etapa - Rekonstrukce '!F36</f>
        <v>0</v>
      </c>
      <c r="BD96" s="118">
        <f>'2. etapa - Rekonstrukce '!F37</f>
        <v>0</v>
      </c>
      <c r="BE96" s="7"/>
      <c r="BT96" s="114" t="s">
        <v>82</v>
      </c>
      <c r="BV96" s="114" t="s">
        <v>76</v>
      </c>
      <c r="BW96" s="114" t="s">
        <v>87</v>
      </c>
      <c r="BX96" s="114" t="s">
        <v>4</v>
      </c>
      <c r="CL96" s="114" t="s">
        <v>1</v>
      </c>
      <c r="CM96" s="114" t="s">
        <v>84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. etapa - Bourání '!C2" display="/"/>
    <hyperlink ref="A96" location="'2. etapa - Rekonstrukce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Oprava prostoru kanceláří 2.NP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10. 10. 2024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ROUND((SUM(BE127:BE174)),  2)</f>
        <v>0</v>
      </c>
      <c r="G33" s="37"/>
      <c r="H33" s="37"/>
      <c r="I33" s="127">
        <v>0.20999999999999999</v>
      </c>
      <c r="J33" s="126">
        <f>ROUND(((SUM(BE127:BE174))*I33),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ROUND((SUM(BF127:BF174)),  2)</f>
        <v>0</v>
      </c>
      <c r="G34" s="37"/>
      <c r="H34" s="37"/>
      <c r="I34" s="127">
        <v>0.12</v>
      </c>
      <c r="J34" s="126">
        <f>ROUND(((SUM(BF127:BF174))*I34),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ROUND((SUM(BG127:BG174)),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ROUND((SUM(BH127:BH174)),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ROUND((SUM(BI127:BI174)),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Oprava prostoru kanceláří 2.NP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 xml:space="preserve">1. etapa - Bourání 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Revoluční 26</v>
      </c>
      <c r="G89" s="37"/>
      <c r="H89" s="37"/>
      <c r="I89" s="31" t="s">
        <v>22</v>
      </c>
      <c r="J89" s="68" t="str">
        <f>IF(J12="","",J12)</f>
        <v>10. 10. 2024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96</v>
      </c>
      <c r="E97" s="141"/>
      <c r="F97" s="141"/>
      <c r="G97" s="141"/>
      <c r="H97" s="141"/>
      <c r="I97" s="141"/>
      <c r="J97" s="142">
        <f>J128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97</v>
      </c>
      <c r="E98" s="145"/>
      <c r="F98" s="145"/>
      <c r="G98" s="145"/>
      <c r="H98" s="145"/>
      <c r="I98" s="145"/>
      <c r="J98" s="146">
        <f>J129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98</v>
      </c>
      <c r="E99" s="145"/>
      <c r="F99" s="145"/>
      <c r="G99" s="145"/>
      <c r="H99" s="145"/>
      <c r="I99" s="145"/>
      <c r="J99" s="146">
        <f>J143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9"/>
      <c r="C100" s="9"/>
      <c r="D100" s="140" t="s">
        <v>99</v>
      </c>
      <c r="E100" s="141"/>
      <c r="F100" s="141"/>
      <c r="G100" s="141"/>
      <c r="H100" s="141"/>
      <c r="I100" s="141"/>
      <c r="J100" s="142">
        <f>J149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3"/>
      <c r="C101" s="10"/>
      <c r="D101" s="144" t="s">
        <v>100</v>
      </c>
      <c r="E101" s="145"/>
      <c r="F101" s="145"/>
      <c r="G101" s="145"/>
      <c r="H101" s="145"/>
      <c r="I101" s="145"/>
      <c r="J101" s="146">
        <f>J150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101</v>
      </c>
      <c r="E102" s="145"/>
      <c r="F102" s="145"/>
      <c r="G102" s="145"/>
      <c r="H102" s="145"/>
      <c r="I102" s="145"/>
      <c r="J102" s="146">
        <f>J153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102</v>
      </c>
      <c r="E103" s="145"/>
      <c r="F103" s="145"/>
      <c r="G103" s="145"/>
      <c r="H103" s="145"/>
      <c r="I103" s="145"/>
      <c r="J103" s="146">
        <f>J155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103</v>
      </c>
      <c r="E104" s="145"/>
      <c r="F104" s="145"/>
      <c r="G104" s="145"/>
      <c r="H104" s="145"/>
      <c r="I104" s="145"/>
      <c r="J104" s="146">
        <f>J160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104</v>
      </c>
      <c r="E105" s="145"/>
      <c r="F105" s="145"/>
      <c r="G105" s="145"/>
      <c r="H105" s="145"/>
      <c r="I105" s="145"/>
      <c r="J105" s="146">
        <f>J164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105</v>
      </c>
      <c r="E106" s="145"/>
      <c r="F106" s="145"/>
      <c r="G106" s="145"/>
      <c r="H106" s="145"/>
      <c r="I106" s="145"/>
      <c r="J106" s="146">
        <f>J166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106</v>
      </c>
      <c r="E107" s="145"/>
      <c r="F107" s="145"/>
      <c r="G107" s="145"/>
      <c r="H107" s="145"/>
      <c r="I107" s="145"/>
      <c r="J107" s="146">
        <f>J168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107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120" t="str">
        <f>E7</f>
        <v>Oprava prostoru kanceláří 2.NP</v>
      </c>
      <c r="F117" s="31"/>
      <c r="G117" s="31"/>
      <c r="H117" s="31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89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66" t="str">
        <f>E9</f>
        <v xml:space="preserve">1. etapa - Bourání </v>
      </c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7"/>
      <c r="E121" s="37"/>
      <c r="F121" s="26" t="str">
        <f>F12</f>
        <v>Revoluční 26</v>
      </c>
      <c r="G121" s="37"/>
      <c r="H121" s="37"/>
      <c r="I121" s="31" t="s">
        <v>22</v>
      </c>
      <c r="J121" s="68" t="str">
        <f>IF(J12="","",J12)</f>
        <v>10. 10. 2024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7"/>
      <c r="E123" s="37"/>
      <c r="F123" s="26" t="str">
        <f>E15</f>
        <v xml:space="preserve"> </v>
      </c>
      <c r="G123" s="37"/>
      <c r="H123" s="37"/>
      <c r="I123" s="31" t="s">
        <v>30</v>
      </c>
      <c r="J123" s="35" t="str">
        <f>E21</f>
        <v xml:space="preserve"> 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7"/>
      <c r="E124" s="37"/>
      <c r="F124" s="26" t="str">
        <f>IF(E18="","",E18)</f>
        <v>Vyplň údaj</v>
      </c>
      <c r="G124" s="37"/>
      <c r="H124" s="37"/>
      <c r="I124" s="31" t="s">
        <v>32</v>
      </c>
      <c r="J124" s="35" t="str">
        <f>E24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47"/>
      <c r="B126" s="148"/>
      <c r="C126" s="149" t="s">
        <v>108</v>
      </c>
      <c r="D126" s="150" t="s">
        <v>59</v>
      </c>
      <c r="E126" s="150" t="s">
        <v>55</v>
      </c>
      <c r="F126" s="150" t="s">
        <v>56</v>
      </c>
      <c r="G126" s="150" t="s">
        <v>109</v>
      </c>
      <c r="H126" s="150" t="s">
        <v>110</v>
      </c>
      <c r="I126" s="150" t="s">
        <v>111</v>
      </c>
      <c r="J126" s="151" t="s">
        <v>93</v>
      </c>
      <c r="K126" s="152" t="s">
        <v>112</v>
      </c>
      <c r="L126" s="153"/>
      <c r="M126" s="85" t="s">
        <v>1</v>
      </c>
      <c r="N126" s="86" t="s">
        <v>38</v>
      </c>
      <c r="O126" s="86" t="s">
        <v>113</v>
      </c>
      <c r="P126" s="86" t="s">
        <v>114</v>
      </c>
      <c r="Q126" s="86" t="s">
        <v>115</v>
      </c>
      <c r="R126" s="86" t="s">
        <v>116</v>
      </c>
      <c r="S126" s="86" t="s">
        <v>117</v>
      </c>
      <c r="T126" s="87" t="s">
        <v>118</v>
      </c>
      <c r="U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/>
    </row>
    <row r="127" s="2" customFormat="1" ht="22.8" customHeight="1">
      <c r="A127" s="37"/>
      <c r="B127" s="38"/>
      <c r="C127" s="92" t="s">
        <v>119</v>
      </c>
      <c r="D127" s="37"/>
      <c r="E127" s="37"/>
      <c r="F127" s="37"/>
      <c r="G127" s="37"/>
      <c r="H127" s="37"/>
      <c r="I127" s="37"/>
      <c r="J127" s="154">
        <f>BK127</f>
        <v>0</v>
      </c>
      <c r="K127" s="37"/>
      <c r="L127" s="38"/>
      <c r="M127" s="88"/>
      <c r="N127" s="72"/>
      <c r="O127" s="89"/>
      <c r="P127" s="155">
        <f>P128+P149</f>
        <v>0</v>
      </c>
      <c r="Q127" s="89"/>
      <c r="R127" s="155">
        <f>R128+R149</f>
        <v>0.21993000000000001</v>
      </c>
      <c r="S127" s="89"/>
      <c r="T127" s="156">
        <f>T128+T149</f>
        <v>4.7192473999999995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73</v>
      </c>
      <c r="AU127" s="18" t="s">
        <v>95</v>
      </c>
      <c r="BK127" s="157">
        <f>BK128+BK149</f>
        <v>0</v>
      </c>
    </row>
    <row r="128" s="12" customFormat="1" ht="25.92" customHeight="1">
      <c r="A128" s="12"/>
      <c r="B128" s="158"/>
      <c r="C128" s="12"/>
      <c r="D128" s="159" t="s">
        <v>73</v>
      </c>
      <c r="E128" s="160" t="s">
        <v>120</v>
      </c>
      <c r="F128" s="160" t="s">
        <v>121</v>
      </c>
      <c r="G128" s="12"/>
      <c r="H128" s="12"/>
      <c r="I128" s="161"/>
      <c r="J128" s="162">
        <f>BK128</f>
        <v>0</v>
      </c>
      <c r="K128" s="12"/>
      <c r="L128" s="158"/>
      <c r="M128" s="163"/>
      <c r="N128" s="164"/>
      <c r="O128" s="164"/>
      <c r="P128" s="165">
        <f>P129+P143</f>
        <v>0</v>
      </c>
      <c r="Q128" s="164"/>
      <c r="R128" s="165">
        <f>R129+R143</f>
        <v>0</v>
      </c>
      <c r="S128" s="164"/>
      <c r="T128" s="166">
        <f>T129+T143</f>
        <v>2.9223999999999997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82</v>
      </c>
      <c r="AT128" s="167" t="s">
        <v>73</v>
      </c>
      <c r="AU128" s="167" t="s">
        <v>74</v>
      </c>
      <c r="AY128" s="159" t="s">
        <v>122</v>
      </c>
      <c r="BK128" s="168">
        <f>BK129+BK143</f>
        <v>0</v>
      </c>
    </row>
    <row r="129" s="12" customFormat="1" ht="22.8" customHeight="1">
      <c r="A129" s="12"/>
      <c r="B129" s="158"/>
      <c r="C129" s="12"/>
      <c r="D129" s="159" t="s">
        <v>73</v>
      </c>
      <c r="E129" s="169" t="s">
        <v>123</v>
      </c>
      <c r="F129" s="169" t="s">
        <v>124</v>
      </c>
      <c r="G129" s="12"/>
      <c r="H129" s="12"/>
      <c r="I129" s="161"/>
      <c r="J129" s="170">
        <f>BK129</f>
        <v>0</v>
      </c>
      <c r="K129" s="12"/>
      <c r="L129" s="158"/>
      <c r="M129" s="163"/>
      <c r="N129" s="164"/>
      <c r="O129" s="164"/>
      <c r="P129" s="165">
        <f>SUM(P130:P142)</f>
        <v>0</v>
      </c>
      <c r="Q129" s="164"/>
      <c r="R129" s="165">
        <f>SUM(R130:R142)</f>
        <v>0</v>
      </c>
      <c r="S129" s="164"/>
      <c r="T129" s="166">
        <f>SUM(T130:T142)</f>
        <v>2.9223999999999997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82</v>
      </c>
      <c r="AT129" s="167" t="s">
        <v>73</v>
      </c>
      <c r="AU129" s="167" t="s">
        <v>82</v>
      </c>
      <c r="AY129" s="159" t="s">
        <v>122</v>
      </c>
      <c r="BK129" s="168">
        <f>SUM(BK130:BK142)</f>
        <v>0</v>
      </c>
    </row>
    <row r="130" s="2" customFormat="1" ht="24.15" customHeight="1">
      <c r="A130" s="37"/>
      <c r="B130" s="171"/>
      <c r="C130" s="172" t="s">
        <v>82</v>
      </c>
      <c r="D130" s="172" t="s">
        <v>125</v>
      </c>
      <c r="E130" s="173" t="s">
        <v>126</v>
      </c>
      <c r="F130" s="174" t="s">
        <v>127</v>
      </c>
      <c r="G130" s="175" t="s">
        <v>128</v>
      </c>
      <c r="H130" s="176">
        <v>0.85799999999999998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1</v>
      </c>
      <c r="T130" s="183">
        <f>S130*H130</f>
        <v>0.85799999999999998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129</v>
      </c>
      <c r="AT130" s="184" t="s">
        <v>125</v>
      </c>
      <c r="AU130" s="184" t="s">
        <v>84</v>
      </c>
      <c r="AY130" s="18" t="s">
        <v>122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129</v>
      </c>
      <c r="BM130" s="184" t="s">
        <v>130</v>
      </c>
    </row>
    <row r="131" s="13" customFormat="1">
      <c r="A131" s="13"/>
      <c r="B131" s="186"/>
      <c r="C131" s="13"/>
      <c r="D131" s="187" t="s">
        <v>131</v>
      </c>
      <c r="E131" s="188" t="s">
        <v>1</v>
      </c>
      <c r="F131" s="189" t="s">
        <v>132</v>
      </c>
      <c r="G131" s="13"/>
      <c r="H131" s="190">
        <v>1.1339999999999999</v>
      </c>
      <c r="I131" s="191"/>
      <c r="J131" s="13"/>
      <c r="K131" s="13"/>
      <c r="L131" s="186"/>
      <c r="M131" s="192"/>
      <c r="N131" s="193"/>
      <c r="O131" s="193"/>
      <c r="P131" s="193"/>
      <c r="Q131" s="193"/>
      <c r="R131" s="193"/>
      <c r="S131" s="193"/>
      <c r="T131" s="19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8" t="s">
        <v>131</v>
      </c>
      <c r="AU131" s="188" t="s">
        <v>84</v>
      </c>
      <c r="AV131" s="13" t="s">
        <v>84</v>
      </c>
      <c r="AW131" s="13" t="s">
        <v>31</v>
      </c>
      <c r="AX131" s="13" t="s">
        <v>74</v>
      </c>
      <c r="AY131" s="188" t="s">
        <v>122</v>
      </c>
    </row>
    <row r="132" s="13" customFormat="1">
      <c r="A132" s="13"/>
      <c r="B132" s="186"/>
      <c r="C132" s="13"/>
      <c r="D132" s="187" t="s">
        <v>131</v>
      </c>
      <c r="E132" s="188" t="s">
        <v>1</v>
      </c>
      <c r="F132" s="189" t="s">
        <v>133</v>
      </c>
      <c r="G132" s="13"/>
      <c r="H132" s="190">
        <v>-0.27600000000000002</v>
      </c>
      <c r="I132" s="191"/>
      <c r="J132" s="13"/>
      <c r="K132" s="13"/>
      <c r="L132" s="186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131</v>
      </c>
      <c r="AU132" s="188" t="s">
        <v>84</v>
      </c>
      <c r="AV132" s="13" t="s">
        <v>84</v>
      </c>
      <c r="AW132" s="13" t="s">
        <v>31</v>
      </c>
      <c r="AX132" s="13" t="s">
        <v>74</v>
      </c>
      <c r="AY132" s="188" t="s">
        <v>122</v>
      </c>
    </row>
    <row r="133" s="14" customFormat="1">
      <c r="A133" s="14"/>
      <c r="B133" s="195"/>
      <c r="C133" s="14"/>
      <c r="D133" s="187" t="s">
        <v>131</v>
      </c>
      <c r="E133" s="196" t="s">
        <v>1</v>
      </c>
      <c r="F133" s="197" t="s">
        <v>134</v>
      </c>
      <c r="G133" s="14"/>
      <c r="H133" s="198">
        <v>0.85799999999999987</v>
      </c>
      <c r="I133" s="199"/>
      <c r="J133" s="14"/>
      <c r="K133" s="14"/>
      <c r="L133" s="195"/>
      <c r="M133" s="200"/>
      <c r="N133" s="201"/>
      <c r="O133" s="201"/>
      <c r="P133" s="201"/>
      <c r="Q133" s="201"/>
      <c r="R133" s="201"/>
      <c r="S133" s="201"/>
      <c r="T133" s="20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6" t="s">
        <v>131</v>
      </c>
      <c r="AU133" s="196" t="s">
        <v>84</v>
      </c>
      <c r="AV133" s="14" t="s">
        <v>129</v>
      </c>
      <c r="AW133" s="14" t="s">
        <v>31</v>
      </c>
      <c r="AX133" s="14" t="s">
        <v>82</v>
      </c>
      <c r="AY133" s="196" t="s">
        <v>122</v>
      </c>
    </row>
    <row r="134" s="2" customFormat="1" ht="24.15" customHeight="1">
      <c r="A134" s="37"/>
      <c r="B134" s="171"/>
      <c r="C134" s="172" t="s">
        <v>84</v>
      </c>
      <c r="D134" s="172" t="s">
        <v>125</v>
      </c>
      <c r="E134" s="173" t="s">
        <v>135</v>
      </c>
      <c r="F134" s="174" t="s">
        <v>136</v>
      </c>
      <c r="G134" s="175" t="s">
        <v>128</v>
      </c>
      <c r="H134" s="176">
        <v>2.8719999999999999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0.69999999999999996</v>
      </c>
      <c r="T134" s="183">
        <f>S134*H134</f>
        <v>2.0103999999999997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129</v>
      </c>
      <c r="AT134" s="184" t="s">
        <v>125</v>
      </c>
      <c r="AU134" s="184" t="s">
        <v>84</v>
      </c>
      <c r="AY134" s="18" t="s">
        <v>122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129</v>
      </c>
      <c r="BM134" s="184" t="s">
        <v>137</v>
      </c>
    </row>
    <row r="135" s="13" customFormat="1">
      <c r="A135" s="13"/>
      <c r="B135" s="186"/>
      <c r="C135" s="13"/>
      <c r="D135" s="187" t="s">
        <v>131</v>
      </c>
      <c r="E135" s="188" t="s">
        <v>1</v>
      </c>
      <c r="F135" s="189" t="s">
        <v>138</v>
      </c>
      <c r="G135" s="13"/>
      <c r="H135" s="190">
        <v>1.9350000000000001</v>
      </c>
      <c r="I135" s="191"/>
      <c r="J135" s="13"/>
      <c r="K135" s="13"/>
      <c r="L135" s="186"/>
      <c r="M135" s="192"/>
      <c r="N135" s="193"/>
      <c r="O135" s="193"/>
      <c r="P135" s="193"/>
      <c r="Q135" s="193"/>
      <c r="R135" s="193"/>
      <c r="S135" s="193"/>
      <c r="T135" s="19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8" t="s">
        <v>131</v>
      </c>
      <c r="AU135" s="188" t="s">
        <v>84</v>
      </c>
      <c r="AV135" s="13" t="s">
        <v>84</v>
      </c>
      <c r="AW135" s="13" t="s">
        <v>31</v>
      </c>
      <c r="AX135" s="13" t="s">
        <v>74</v>
      </c>
      <c r="AY135" s="188" t="s">
        <v>122</v>
      </c>
    </row>
    <row r="136" s="13" customFormat="1">
      <c r="A136" s="13"/>
      <c r="B136" s="186"/>
      <c r="C136" s="13"/>
      <c r="D136" s="187" t="s">
        <v>131</v>
      </c>
      <c r="E136" s="188" t="s">
        <v>1</v>
      </c>
      <c r="F136" s="189" t="s">
        <v>139</v>
      </c>
      <c r="G136" s="13"/>
      <c r="H136" s="190">
        <v>1.095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131</v>
      </c>
      <c r="AU136" s="188" t="s">
        <v>84</v>
      </c>
      <c r="AV136" s="13" t="s">
        <v>84</v>
      </c>
      <c r="AW136" s="13" t="s">
        <v>31</v>
      </c>
      <c r="AX136" s="13" t="s">
        <v>74</v>
      </c>
      <c r="AY136" s="188" t="s">
        <v>122</v>
      </c>
    </row>
    <row r="137" s="13" customFormat="1">
      <c r="A137" s="13"/>
      <c r="B137" s="186"/>
      <c r="C137" s="13"/>
      <c r="D137" s="187" t="s">
        <v>131</v>
      </c>
      <c r="E137" s="188" t="s">
        <v>1</v>
      </c>
      <c r="F137" s="189" t="s">
        <v>140</v>
      </c>
      <c r="G137" s="13"/>
      <c r="H137" s="190">
        <v>-0.158</v>
      </c>
      <c r="I137" s="191"/>
      <c r="J137" s="13"/>
      <c r="K137" s="13"/>
      <c r="L137" s="186"/>
      <c r="M137" s="192"/>
      <c r="N137" s="193"/>
      <c r="O137" s="193"/>
      <c r="P137" s="193"/>
      <c r="Q137" s="193"/>
      <c r="R137" s="193"/>
      <c r="S137" s="193"/>
      <c r="T137" s="19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131</v>
      </c>
      <c r="AU137" s="188" t="s">
        <v>84</v>
      </c>
      <c r="AV137" s="13" t="s">
        <v>84</v>
      </c>
      <c r="AW137" s="13" t="s">
        <v>31</v>
      </c>
      <c r="AX137" s="13" t="s">
        <v>74</v>
      </c>
      <c r="AY137" s="188" t="s">
        <v>122</v>
      </c>
    </row>
    <row r="138" s="14" customFormat="1">
      <c r="A138" s="14"/>
      <c r="B138" s="195"/>
      <c r="C138" s="14"/>
      <c r="D138" s="187" t="s">
        <v>131</v>
      </c>
      <c r="E138" s="196" t="s">
        <v>1</v>
      </c>
      <c r="F138" s="197" t="s">
        <v>134</v>
      </c>
      <c r="G138" s="14"/>
      <c r="H138" s="198">
        <v>2.8720000000000003</v>
      </c>
      <c r="I138" s="199"/>
      <c r="J138" s="14"/>
      <c r="K138" s="14"/>
      <c r="L138" s="195"/>
      <c r="M138" s="200"/>
      <c r="N138" s="201"/>
      <c r="O138" s="201"/>
      <c r="P138" s="201"/>
      <c r="Q138" s="201"/>
      <c r="R138" s="201"/>
      <c r="S138" s="201"/>
      <c r="T138" s="20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6" t="s">
        <v>131</v>
      </c>
      <c r="AU138" s="196" t="s">
        <v>84</v>
      </c>
      <c r="AV138" s="14" t="s">
        <v>129</v>
      </c>
      <c r="AW138" s="14" t="s">
        <v>31</v>
      </c>
      <c r="AX138" s="14" t="s">
        <v>82</v>
      </c>
      <c r="AY138" s="196" t="s">
        <v>122</v>
      </c>
    </row>
    <row r="139" s="2" customFormat="1" ht="24.15" customHeight="1">
      <c r="A139" s="37"/>
      <c r="B139" s="171"/>
      <c r="C139" s="172" t="s">
        <v>141</v>
      </c>
      <c r="D139" s="172" t="s">
        <v>125</v>
      </c>
      <c r="E139" s="173" t="s">
        <v>142</v>
      </c>
      <c r="F139" s="174" t="s">
        <v>143</v>
      </c>
      <c r="G139" s="175" t="s">
        <v>144</v>
      </c>
      <c r="H139" s="176">
        <v>27</v>
      </c>
      <c r="I139" s="177"/>
      <c r="J139" s="178">
        <f>ROUND(I139*H139,2)</f>
        <v>0</v>
      </c>
      <c r="K139" s="179"/>
      <c r="L139" s="38"/>
      <c r="M139" s="180" t="s">
        <v>1</v>
      </c>
      <c r="N139" s="181" t="s">
        <v>39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0.002</v>
      </c>
      <c r="T139" s="183">
        <f>S139*H139</f>
        <v>0.053999999999999999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129</v>
      </c>
      <c r="AT139" s="184" t="s">
        <v>125</v>
      </c>
      <c r="AU139" s="184" t="s">
        <v>84</v>
      </c>
      <c r="AY139" s="18" t="s">
        <v>122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82</v>
      </c>
      <c r="BK139" s="185">
        <f>ROUND(I139*H139,2)</f>
        <v>0</v>
      </c>
      <c r="BL139" s="18" t="s">
        <v>129</v>
      </c>
      <c r="BM139" s="184" t="s">
        <v>145</v>
      </c>
    </row>
    <row r="140" s="13" customFormat="1">
      <c r="A140" s="13"/>
      <c r="B140" s="186"/>
      <c r="C140" s="13"/>
      <c r="D140" s="187" t="s">
        <v>131</v>
      </c>
      <c r="E140" s="188" t="s">
        <v>1</v>
      </c>
      <c r="F140" s="189" t="s">
        <v>146</v>
      </c>
      <c r="G140" s="13"/>
      <c r="H140" s="190">
        <v>24</v>
      </c>
      <c r="I140" s="191"/>
      <c r="J140" s="13"/>
      <c r="K140" s="13"/>
      <c r="L140" s="186"/>
      <c r="M140" s="192"/>
      <c r="N140" s="193"/>
      <c r="O140" s="193"/>
      <c r="P140" s="193"/>
      <c r="Q140" s="193"/>
      <c r="R140" s="193"/>
      <c r="S140" s="193"/>
      <c r="T140" s="19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131</v>
      </c>
      <c r="AU140" s="188" t="s">
        <v>84</v>
      </c>
      <c r="AV140" s="13" t="s">
        <v>84</v>
      </c>
      <c r="AW140" s="13" t="s">
        <v>31</v>
      </c>
      <c r="AX140" s="13" t="s">
        <v>74</v>
      </c>
      <c r="AY140" s="188" t="s">
        <v>122</v>
      </c>
    </row>
    <row r="141" s="13" customFormat="1">
      <c r="A141" s="13"/>
      <c r="B141" s="186"/>
      <c r="C141" s="13"/>
      <c r="D141" s="187" t="s">
        <v>131</v>
      </c>
      <c r="E141" s="188" t="s">
        <v>1</v>
      </c>
      <c r="F141" s="189" t="s">
        <v>141</v>
      </c>
      <c r="G141" s="13"/>
      <c r="H141" s="190">
        <v>3</v>
      </c>
      <c r="I141" s="191"/>
      <c r="J141" s="13"/>
      <c r="K141" s="13"/>
      <c r="L141" s="186"/>
      <c r="M141" s="192"/>
      <c r="N141" s="193"/>
      <c r="O141" s="193"/>
      <c r="P141" s="193"/>
      <c r="Q141" s="193"/>
      <c r="R141" s="193"/>
      <c r="S141" s="193"/>
      <c r="T141" s="19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8" t="s">
        <v>131</v>
      </c>
      <c r="AU141" s="188" t="s">
        <v>84</v>
      </c>
      <c r="AV141" s="13" t="s">
        <v>84</v>
      </c>
      <c r="AW141" s="13" t="s">
        <v>31</v>
      </c>
      <c r="AX141" s="13" t="s">
        <v>74</v>
      </c>
      <c r="AY141" s="188" t="s">
        <v>122</v>
      </c>
    </row>
    <row r="142" s="14" customFormat="1">
      <c r="A142" s="14"/>
      <c r="B142" s="195"/>
      <c r="C142" s="14"/>
      <c r="D142" s="187" t="s">
        <v>131</v>
      </c>
      <c r="E142" s="196" t="s">
        <v>1</v>
      </c>
      <c r="F142" s="197" t="s">
        <v>134</v>
      </c>
      <c r="G142" s="14"/>
      <c r="H142" s="198">
        <v>27</v>
      </c>
      <c r="I142" s="199"/>
      <c r="J142" s="14"/>
      <c r="K142" s="14"/>
      <c r="L142" s="195"/>
      <c r="M142" s="200"/>
      <c r="N142" s="201"/>
      <c r="O142" s="201"/>
      <c r="P142" s="201"/>
      <c r="Q142" s="201"/>
      <c r="R142" s="201"/>
      <c r="S142" s="201"/>
      <c r="T142" s="20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6" t="s">
        <v>131</v>
      </c>
      <c r="AU142" s="196" t="s">
        <v>84</v>
      </c>
      <c r="AV142" s="14" t="s">
        <v>129</v>
      </c>
      <c r="AW142" s="14" t="s">
        <v>31</v>
      </c>
      <c r="AX142" s="14" t="s">
        <v>82</v>
      </c>
      <c r="AY142" s="196" t="s">
        <v>122</v>
      </c>
    </row>
    <row r="143" s="12" customFormat="1" ht="22.8" customHeight="1">
      <c r="A143" s="12"/>
      <c r="B143" s="158"/>
      <c r="C143" s="12"/>
      <c r="D143" s="159" t="s">
        <v>73</v>
      </c>
      <c r="E143" s="169" t="s">
        <v>147</v>
      </c>
      <c r="F143" s="169" t="s">
        <v>148</v>
      </c>
      <c r="G143" s="12"/>
      <c r="H143" s="12"/>
      <c r="I143" s="161"/>
      <c r="J143" s="170">
        <f>BK143</f>
        <v>0</v>
      </c>
      <c r="K143" s="12"/>
      <c r="L143" s="158"/>
      <c r="M143" s="163"/>
      <c r="N143" s="164"/>
      <c r="O143" s="164"/>
      <c r="P143" s="165">
        <f>SUM(P144:P148)</f>
        <v>0</v>
      </c>
      <c r="Q143" s="164"/>
      <c r="R143" s="165">
        <f>SUM(R144:R148)</f>
        <v>0</v>
      </c>
      <c r="S143" s="164"/>
      <c r="T143" s="166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9" t="s">
        <v>82</v>
      </c>
      <c r="AT143" s="167" t="s">
        <v>73</v>
      </c>
      <c r="AU143" s="167" t="s">
        <v>82</v>
      </c>
      <c r="AY143" s="159" t="s">
        <v>122</v>
      </c>
      <c r="BK143" s="168">
        <f>SUM(BK144:BK148)</f>
        <v>0</v>
      </c>
    </row>
    <row r="144" s="2" customFormat="1" ht="24.15" customHeight="1">
      <c r="A144" s="37"/>
      <c r="B144" s="171"/>
      <c r="C144" s="172" t="s">
        <v>129</v>
      </c>
      <c r="D144" s="172" t="s">
        <v>125</v>
      </c>
      <c r="E144" s="173" t="s">
        <v>149</v>
      </c>
      <c r="F144" s="174" t="s">
        <v>150</v>
      </c>
      <c r="G144" s="175" t="s">
        <v>151</v>
      </c>
      <c r="H144" s="176">
        <v>4.7190000000000003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129</v>
      </c>
      <c r="AT144" s="184" t="s">
        <v>125</v>
      </c>
      <c r="AU144" s="184" t="s">
        <v>84</v>
      </c>
      <c r="AY144" s="18" t="s">
        <v>122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129</v>
      </c>
      <c r="BM144" s="184" t="s">
        <v>152</v>
      </c>
    </row>
    <row r="145" s="2" customFormat="1" ht="24.15" customHeight="1">
      <c r="A145" s="37"/>
      <c r="B145" s="171"/>
      <c r="C145" s="172" t="s">
        <v>153</v>
      </c>
      <c r="D145" s="172" t="s">
        <v>125</v>
      </c>
      <c r="E145" s="173" t="s">
        <v>154</v>
      </c>
      <c r="F145" s="174" t="s">
        <v>155</v>
      </c>
      <c r="G145" s="175" t="s">
        <v>151</v>
      </c>
      <c r="H145" s="176">
        <v>4.7190000000000003</v>
      </c>
      <c r="I145" s="177"/>
      <c r="J145" s="178">
        <f>ROUND(I145*H145,2)</f>
        <v>0</v>
      </c>
      <c r="K145" s="179"/>
      <c r="L145" s="38"/>
      <c r="M145" s="180" t="s">
        <v>1</v>
      </c>
      <c r="N145" s="181" t="s">
        <v>39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129</v>
      </c>
      <c r="AT145" s="184" t="s">
        <v>125</v>
      </c>
      <c r="AU145" s="184" t="s">
        <v>84</v>
      </c>
      <c r="AY145" s="18" t="s">
        <v>122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82</v>
      </c>
      <c r="BK145" s="185">
        <f>ROUND(I145*H145,2)</f>
        <v>0</v>
      </c>
      <c r="BL145" s="18" t="s">
        <v>129</v>
      </c>
      <c r="BM145" s="184" t="s">
        <v>156</v>
      </c>
    </row>
    <row r="146" s="2" customFormat="1" ht="24.15" customHeight="1">
      <c r="A146" s="37"/>
      <c r="B146" s="171"/>
      <c r="C146" s="172" t="s">
        <v>157</v>
      </c>
      <c r="D146" s="172" t="s">
        <v>125</v>
      </c>
      <c r="E146" s="173" t="s">
        <v>158</v>
      </c>
      <c r="F146" s="174" t="s">
        <v>159</v>
      </c>
      <c r="G146" s="175" t="s">
        <v>151</v>
      </c>
      <c r="H146" s="176">
        <v>70.784999999999997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129</v>
      </c>
      <c r="AT146" s="184" t="s">
        <v>125</v>
      </c>
      <c r="AU146" s="184" t="s">
        <v>84</v>
      </c>
      <c r="AY146" s="18" t="s">
        <v>122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129</v>
      </c>
      <c r="BM146" s="184" t="s">
        <v>160</v>
      </c>
    </row>
    <row r="147" s="13" customFormat="1">
      <c r="A147" s="13"/>
      <c r="B147" s="186"/>
      <c r="C147" s="13"/>
      <c r="D147" s="187" t="s">
        <v>131</v>
      </c>
      <c r="E147" s="13"/>
      <c r="F147" s="189" t="s">
        <v>161</v>
      </c>
      <c r="G147" s="13"/>
      <c r="H147" s="190">
        <v>70.784999999999997</v>
      </c>
      <c r="I147" s="191"/>
      <c r="J147" s="13"/>
      <c r="K147" s="13"/>
      <c r="L147" s="186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131</v>
      </c>
      <c r="AU147" s="188" t="s">
        <v>84</v>
      </c>
      <c r="AV147" s="13" t="s">
        <v>84</v>
      </c>
      <c r="AW147" s="13" t="s">
        <v>3</v>
      </c>
      <c r="AX147" s="13" t="s">
        <v>82</v>
      </c>
      <c r="AY147" s="188" t="s">
        <v>122</v>
      </c>
    </row>
    <row r="148" s="2" customFormat="1" ht="33" customHeight="1">
      <c r="A148" s="37"/>
      <c r="B148" s="171"/>
      <c r="C148" s="172" t="s">
        <v>162</v>
      </c>
      <c r="D148" s="172" t="s">
        <v>125</v>
      </c>
      <c r="E148" s="173" t="s">
        <v>163</v>
      </c>
      <c r="F148" s="174" t="s">
        <v>164</v>
      </c>
      <c r="G148" s="175" t="s">
        <v>151</v>
      </c>
      <c r="H148" s="176">
        <v>4.7190000000000003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129</v>
      </c>
      <c r="AT148" s="184" t="s">
        <v>125</v>
      </c>
      <c r="AU148" s="184" t="s">
        <v>84</v>
      </c>
      <c r="AY148" s="18" t="s">
        <v>122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129</v>
      </c>
      <c r="BM148" s="184" t="s">
        <v>165</v>
      </c>
    </row>
    <row r="149" s="12" customFormat="1" ht="25.92" customHeight="1">
      <c r="A149" s="12"/>
      <c r="B149" s="158"/>
      <c r="C149" s="12"/>
      <c r="D149" s="159" t="s">
        <v>73</v>
      </c>
      <c r="E149" s="160" t="s">
        <v>166</v>
      </c>
      <c r="F149" s="160" t="s">
        <v>167</v>
      </c>
      <c r="G149" s="12"/>
      <c r="H149" s="12"/>
      <c r="I149" s="161"/>
      <c r="J149" s="162">
        <f>BK149</f>
        <v>0</v>
      </c>
      <c r="K149" s="12"/>
      <c r="L149" s="158"/>
      <c r="M149" s="163"/>
      <c r="N149" s="164"/>
      <c r="O149" s="164"/>
      <c r="P149" s="165">
        <f>P150+P153+P155+P160+P164+P166+P168</f>
        <v>0</v>
      </c>
      <c r="Q149" s="164"/>
      <c r="R149" s="165">
        <f>R150+R153+R155+R160+R164+R166+R168</f>
        <v>0.21993000000000001</v>
      </c>
      <c r="S149" s="164"/>
      <c r="T149" s="166">
        <f>T150+T153+T155+T160+T164+T166+T168</f>
        <v>1.7968474000000001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9" t="s">
        <v>84</v>
      </c>
      <c r="AT149" s="167" t="s">
        <v>73</v>
      </c>
      <c r="AU149" s="167" t="s">
        <v>74</v>
      </c>
      <c r="AY149" s="159" t="s">
        <v>122</v>
      </c>
      <c r="BK149" s="168">
        <f>BK150+BK153+BK155+BK160+BK164+BK166+BK168</f>
        <v>0</v>
      </c>
    </row>
    <row r="150" s="12" customFormat="1" ht="22.8" customHeight="1">
      <c r="A150" s="12"/>
      <c r="B150" s="158"/>
      <c r="C150" s="12"/>
      <c r="D150" s="159" t="s">
        <v>73</v>
      </c>
      <c r="E150" s="169" t="s">
        <v>168</v>
      </c>
      <c r="F150" s="169" t="s">
        <v>169</v>
      </c>
      <c r="G150" s="12"/>
      <c r="H150" s="12"/>
      <c r="I150" s="161"/>
      <c r="J150" s="170">
        <f>BK150</f>
        <v>0</v>
      </c>
      <c r="K150" s="12"/>
      <c r="L150" s="158"/>
      <c r="M150" s="163"/>
      <c r="N150" s="164"/>
      <c r="O150" s="164"/>
      <c r="P150" s="165">
        <f>SUM(P151:P152)</f>
        <v>0</v>
      </c>
      <c r="Q150" s="164"/>
      <c r="R150" s="165">
        <f>SUM(R151:R152)</f>
        <v>0</v>
      </c>
      <c r="S150" s="164"/>
      <c r="T150" s="166">
        <f>SUM(T151:T152)</f>
        <v>0.01006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9" t="s">
        <v>84</v>
      </c>
      <c r="AT150" s="167" t="s">
        <v>73</v>
      </c>
      <c r="AU150" s="167" t="s">
        <v>82</v>
      </c>
      <c r="AY150" s="159" t="s">
        <v>122</v>
      </c>
      <c r="BK150" s="168">
        <f>SUM(BK151:BK152)</f>
        <v>0</v>
      </c>
    </row>
    <row r="151" s="2" customFormat="1" ht="24.15" customHeight="1">
      <c r="A151" s="37"/>
      <c r="B151" s="171"/>
      <c r="C151" s="172" t="s">
        <v>170</v>
      </c>
      <c r="D151" s="172" t="s">
        <v>125</v>
      </c>
      <c r="E151" s="173" t="s">
        <v>171</v>
      </c>
      <c r="F151" s="174" t="s">
        <v>172</v>
      </c>
      <c r="G151" s="175" t="s">
        <v>173</v>
      </c>
      <c r="H151" s="176">
        <v>1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0.0091999999999999998</v>
      </c>
      <c r="T151" s="183">
        <f>S151*H151</f>
        <v>0.0091999999999999998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174</v>
      </c>
      <c r="AT151" s="184" t="s">
        <v>125</v>
      </c>
      <c r="AU151" s="184" t="s">
        <v>84</v>
      </c>
      <c r="AY151" s="18" t="s">
        <v>122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174</v>
      </c>
      <c r="BM151" s="184" t="s">
        <v>175</v>
      </c>
    </row>
    <row r="152" s="2" customFormat="1" ht="16.5" customHeight="1">
      <c r="A152" s="37"/>
      <c r="B152" s="171"/>
      <c r="C152" s="172" t="s">
        <v>123</v>
      </c>
      <c r="D152" s="172" t="s">
        <v>125</v>
      </c>
      <c r="E152" s="173" t="s">
        <v>176</v>
      </c>
      <c r="F152" s="174" t="s">
        <v>177</v>
      </c>
      <c r="G152" s="175" t="s">
        <v>173</v>
      </c>
      <c r="H152" s="176">
        <v>1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39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0.00085999999999999998</v>
      </c>
      <c r="T152" s="183">
        <f>S152*H152</f>
        <v>0.00085999999999999998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174</v>
      </c>
      <c r="AT152" s="184" t="s">
        <v>125</v>
      </c>
      <c r="AU152" s="184" t="s">
        <v>84</v>
      </c>
      <c r="AY152" s="18" t="s">
        <v>122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174</v>
      </c>
      <c r="BM152" s="184" t="s">
        <v>178</v>
      </c>
    </row>
    <row r="153" s="12" customFormat="1" ht="22.8" customHeight="1">
      <c r="A153" s="12"/>
      <c r="B153" s="158"/>
      <c r="C153" s="12"/>
      <c r="D153" s="159" t="s">
        <v>73</v>
      </c>
      <c r="E153" s="169" t="s">
        <v>179</v>
      </c>
      <c r="F153" s="169" t="s">
        <v>180</v>
      </c>
      <c r="G153" s="12"/>
      <c r="H153" s="12"/>
      <c r="I153" s="161"/>
      <c r="J153" s="170">
        <f>BK153</f>
        <v>0</v>
      </c>
      <c r="K153" s="12"/>
      <c r="L153" s="158"/>
      <c r="M153" s="163"/>
      <c r="N153" s="164"/>
      <c r="O153" s="164"/>
      <c r="P153" s="165">
        <f>P154</f>
        <v>0</v>
      </c>
      <c r="Q153" s="164"/>
      <c r="R153" s="165">
        <f>R154</f>
        <v>0</v>
      </c>
      <c r="S153" s="164"/>
      <c r="T153" s="166">
        <f>T154</f>
        <v>0.11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9" t="s">
        <v>84</v>
      </c>
      <c r="AT153" s="167" t="s">
        <v>73</v>
      </c>
      <c r="AU153" s="167" t="s">
        <v>82</v>
      </c>
      <c r="AY153" s="159" t="s">
        <v>122</v>
      </c>
      <c r="BK153" s="168">
        <f>BK154</f>
        <v>0</v>
      </c>
    </row>
    <row r="154" s="2" customFormat="1" ht="24.15" customHeight="1">
      <c r="A154" s="37"/>
      <c r="B154" s="171"/>
      <c r="C154" s="172" t="s">
        <v>181</v>
      </c>
      <c r="D154" s="172" t="s">
        <v>125</v>
      </c>
      <c r="E154" s="173" t="s">
        <v>182</v>
      </c>
      <c r="F154" s="174" t="s">
        <v>183</v>
      </c>
      <c r="G154" s="175" t="s">
        <v>184</v>
      </c>
      <c r="H154" s="176">
        <v>1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39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0.11</v>
      </c>
      <c r="T154" s="183">
        <f>S154*H154</f>
        <v>0.11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174</v>
      </c>
      <c r="AT154" s="184" t="s">
        <v>125</v>
      </c>
      <c r="AU154" s="184" t="s">
        <v>84</v>
      </c>
      <c r="AY154" s="18" t="s">
        <v>122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82</v>
      </c>
      <c r="BK154" s="185">
        <f>ROUND(I154*H154,2)</f>
        <v>0</v>
      </c>
      <c r="BL154" s="18" t="s">
        <v>174</v>
      </c>
      <c r="BM154" s="184" t="s">
        <v>185</v>
      </c>
    </row>
    <row r="155" s="12" customFormat="1" ht="22.8" customHeight="1">
      <c r="A155" s="12"/>
      <c r="B155" s="158"/>
      <c r="C155" s="12"/>
      <c r="D155" s="159" t="s">
        <v>73</v>
      </c>
      <c r="E155" s="169" t="s">
        <v>186</v>
      </c>
      <c r="F155" s="169" t="s">
        <v>187</v>
      </c>
      <c r="G155" s="12"/>
      <c r="H155" s="12"/>
      <c r="I155" s="161"/>
      <c r="J155" s="170">
        <f>BK155</f>
        <v>0</v>
      </c>
      <c r="K155" s="12"/>
      <c r="L155" s="158"/>
      <c r="M155" s="163"/>
      <c r="N155" s="164"/>
      <c r="O155" s="164"/>
      <c r="P155" s="165">
        <f>SUM(P156:P159)</f>
        <v>0</v>
      </c>
      <c r="Q155" s="164"/>
      <c r="R155" s="165">
        <f>SUM(R156:R159)</f>
        <v>0</v>
      </c>
      <c r="S155" s="164"/>
      <c r="T155" s="166">
        <f>SUM(T156:T159)</f>
        <v>0.86360909999999991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9" t="s">
        <v>84</v>
      </c>
      <c r="AT155" s="167" t="s">
        <v>73</v>
      </c>
      <c r="AU155" s="167" t="s">
        <v>82</v>
      </c>
      <c r="AY155" s="159" t="s">
        <v>122</v>
      </c>
      <c r="BK155" s="168">
        <f>SUM(BK156:BK159)</f>
        <v>0</v>
      </c>
    </row>
    <row r="156" s="2" customFormat="1" ht="24.15" customHeight="1">
      <c r="A156" s="37"/>
      <c r="B156" s="171"/>
      <c r="C156" s="172" t="s">
        <v>188</v>
      </c>
      <c r="D156" s="172" t="s">
        <v>125</v>
      </c>
      <c r="E156" s="173" t="s">
        <v>189</v>
      </c>
      <c r="F156" s="174" t="s">
        <v>190</v>
      </c>
      <c r="G156" s="175" t="s">
        <v>191</v>
      </c>
      <c r="H156" s="176">
        <v>6.9450000000000003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39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0.05638</v>
      </c>
      <c r="T156" s="183">
        <f>S156*H156</f>
        <v>0.39155909999999999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174</v>
      </c>
      <c r="AT156" s="184" t="s">
        <v>125</v>
      </c>
      <c r="AU156" s="184" t="s">
        <v>84</v>
      </c>
      <c r="AY156" s="18" t="s">
        <v>122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82</v>
      </c>
      <c r="BK156" s="185">
        <f>ROUND(I156*H156,2)</f>
        <v>0</v>
      </c>
      <c r="BL156" s="18" t="s">
        <v>174</v>
      </c>
      <c r="BM156" s="184" t="s">
        <v>192</v>
      </c>
    </row>
    <row r="157" s="13" customFormat="1">
      <c r="A157" s="13"/>
      <c r="B157" s="186"/>
      <c r="C157" s="13"/>
      <c r="D157" s="187" t="s">
        <v>131</v>
      </c>
      <c r="E157" s="188" t="s">
        <v>1</v>
      </c>
      <c r="F157" s="189" t="s">
        <v>193</v>
      </c>
      <c r="G157" s="13"/>
      <c r="H157" s="190">
        <v>6.9450000000000003</v>
      </c>
      <c r="I157" s="191"/>
      <c r="J157" s="13"/>
      <c r="K157" s="13"/>
      <c r="L157" s="186"/>
      <c r="M157" s="192"/>
      <c r="N157" s="193"/>
      <c r="O157" s="193"/>
      <c r="P157" s="193"/>
      <c r="Q157" s="193"/>
      <c r="R157" s="193"/>
      <c r="S157" s="193"/>
      <c r="T157" s="19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131</v>
      </c>
      <c r="AU157" s="188" t="s">
        <v>84</v>
      </c>
      <c r="AV157" s="13" t="s">
        <v>84</v>
      </c>
      <c r="AW157" s="13" t="s">
        <v>31</v>
      </c>
      <c r="AX157" s="13" t="s">
        <v>74</v>
      </c>
      <c r="AY157" s="188" t="s">
        <v>122</v>
      </c>
    </row>
    <row r="158" s="14" customFormat="1">
      <c r="A158" s="14"/>
      <c r="B158" s="195"/>
      <c r="C158" s="14"/>
      <c r="D158" s="187" t="s">
        <v>131</v>
      </c>
      <c r="E158" s="196" t="s">
        <v>1</v>
      </c>
      <c r="F158" s="197" t="s">
        <v>134</v>
      </c>
      <c r="G158" s="14"/>
      <c r="H158" s="198">
        <v>6.9450000000000003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131</v>
      </c>
      <c r="AU158" s="196" t="s">
        <v>84</v>
      </c>
      <c r="AV158" s="14" t="s">
        <v>129</v>
      </c>
      <c r="AW158" s="14" t="s">
        <v>31</v>
      </c>
      <c r="AX158" s="14" t="s">
        <v>82</v>
      </c>
      <c r="AY158" s="196" t="s">
        <v>122</v>
      </c>
    </row>
    <row r="159" s="2" customFormat="1" ht="24.15" customHeight="1">
      <c r="A159" s="37"/>
      <c r="B159" s="171"/>
      <c r="C159" s="172" t="s">
        <v>8</v>
      </c>
      <c r="D159" s="172" t="s">
        <v>125</v>
      </c>
      <c r="E159" s="173" t="s">
        <v>194</v>
      </c>
      <c r="F159" s="174" t="s">
        <v>195</v>
      </c>
      <c r="G159" s="175" t="s">
        <v>191</v>
      </c>
      <c r="H159" s="176">
        <v>45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0.010489999999999999</v>
      </c>
      <c r="T159" s="183">
        <f>S159*H159</f>
        <v>0.47204999999999997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174</v>
      </c>
      <c r="AT159" s="184" t="s">
        <v>125</v>
      </c>
      <c r="AU159" s="184" t="s">
        <v>84</v>
      </c>
      <c r="AY159" s="18" t="s">
        <v>122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174</v>
      </c>
      <c r="BM159" s="184" t="s">
        <v>196</v>
      </c>
    </row>
    <row r="160" s="12" customFormat="1" ht="22.8" customHeight="1">
      <c r="A160" s="12"/>
      <c r="B160" s="158"/>
      <c r="C160" s="12"/>
      <c r="D160" s="159" t="s">
        <v>73</v>
      </c>
      <c r="E160" s="169" t="s">
        <v>197</v>
      </c>
      <c r="F160" s="169" t="s">
        <v>198</v>
      </c>
      <c r="G160" s="12"/>
      <c r="H160" s="12"/>
      <c r="I160" s="161"/>
      <c r="J160" s="170">
        <f>BK160</f>
        <v>0</v>
      </c>
      <c r="K160" s="12"/>
      <c r="L160" s="158"/>
      <c r="M160" s="163"/>
      <c r="N160" s="164"/>
      <c r="O160" s="164"/>
      <c r="P160" s="165">
        <f>SUM(P161:P163)</f>
        <v>0</v>
      </c>
      <c r="Q160" s="164"/>
      <c r="R160" s="165">
        <f>SUM(R161:R163)</f>
        <v>0</v>
      </c>
      <c r="S160" s="164"/>
      <c r="T160" s="166">
        <f>SUM(T161:T163)</f>
        <v>0.41200000000000003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9" t="s">
        <v>84</v>
      </c>
      <c r="AT160" s="167" t="s">
        <v>73</v>
      </c>
      <c r="AU160" s="167" t="s">
        <v>82</v>
      </c>
      <c r="AY160" s="159" t="s">
        <v>122</v>
      </c>
      <c r="BK160" s="168">
        <f>SUM(BK161:BK163)</f>
        <v>0</v>
      </c>
    </row>
    <row r="161" s="2" customFormat="1" ht="24.15" customHeight="1">
      <c r="A161" s="37"/>
      <c r="B161" s="171"/>
      <c r="C161" s="172" t="s">
        <v>199</v>
      </c>
      <c r="D161" s="172" t="s">
        <v>125</v>
      </c>
      <c r="E161" s="173" t="s">
        <v>200</v>
      </c>
      <c r="F161" s="174" t="s">
        <v>201</v>
      </c>
      <c r="G161" s="175" t="s">
        <v>184</v>
      </c>
      <c r="H161" s="176">
        <v>3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39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0.024</v>
      </c>
      <c r="T161" s="183">
        <f>S161*H161</f>
        <v>0.072000000000000008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174</v>
      </c>
      <c r="AT161" s="184" t="s">
        <v>125</v>
      </c>
      <c r="AU161" s="184" t="s">
        <v>84</v>
      </c>
      <c r="AY161" s="18" t="s">
        <v>122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174</v>
      </c>
      <c r="BM161" s="184" t="s">
        <v>202</v>
      </c>
    </row>
    <row r="162" s="2" customFormat="1" ht="24.15" customHeight="1">
      <c r="A162" s="37"/>
      <c r="B162" s="171"/>
      <c r="C162" s="172" t="s">
        <v>203</v>
      </c>
      <c r="D162" s="172" t="s">
        <v>125</v>
      </c>
      <c r="E162" s="173" t="s">
        <v>204</v>
      </c>
      <c r="F162" s="174" t="s">
        <v>205</v>
      </c>
      <c r="G162" s="175" t="s">
        <v>184</v>
      </c>
      <c r="H162" s="176">
        <v>1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0.16600000000000001</v>
      </c>
      <c r="T162" s="183">
        <f>S162*H162</f>
        <v>0.16600000000000001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174</v>
      </c>
      <c r="AT162" s="184" t="s">
        <v>125</v>
      </c>
      <c r="AU162" s="184" t="s">
        <v>84</v>
      </c>
      <c r="AY162" s="18" t="s">
        <v>122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174</v>
      </c>
      <c r="BM162" s="184" t="s">
        <v>206</v>
      </c>
    </row>
    <row r="163" s="2" customFormat="1" ht="24.15" customHeight="1">
      <c r="A163" s="37"/>
      <c r="B163" s="171"/>
      <c r="C163" s="172" t="s">
        <v>207</v>
      </c>
      <c r="D163" s="172" t="s">
        <v>125</v>
      </c>
      <c r="E163" s="173" t="s">
        <v>208</v>
      </c>
      <c r="F163" s="174" t="s">
        <v>209</v>
      </c>
      <c r="G163" s="175" t="s">
        <v>184</v>
      </c>
      <c r="H163" s="176">
        <v>1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39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0.17399999999999999</v>
      </c>
      <c r="T163" s="183">
        <f>S163*H163</f>
        <v>0.17399999999999999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174</v>
      </c>
      <c r="AT163" s="184" t="s">
        <v>125</v>
      </c>
      <c r="AU163" s="184" t="s">
        <v>84</v>
      </c>
      <c r="AY163" s="18" t="s">
        <v>122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174</v>
      </c>
      <c r="BM163" s="184" t="s">
        <v>210</v>
      </c>
    </row>
    <row r="164" s="12" customFormat="1" ht="22.8" customHeight="1">
      <c r="A164" s="12"/>
      <c r="B164" s="158"/>
      <c r="C164" s="12"/>
      <c r="D164" s="159" t="s">
        <v>73</v>
      </c>
      <c r="E164" s="169" t="s">
        <v>211</v>
      </c>
      <c r="F164" s="169" t="s">
        <v>212</v>
      </c>
      <c r="G164" s="12"/>
      <c r="H164" s="12"/>
      <c r="I164" s="161"/>
      <c r="J164" s="170">
        <f>BK164</f>
        <v>0</v>
      </c>
      <c r="K164" s="12"/>
      <c r="L164" s="158"/>
      <c r="M164" s="163"/>
      <c r="N164" s="164"/>
      <c r="O164" s="164"/>
      <c r="P164" s="165">
        <f>P165</f>
        <v>0</v>
      </c>
      <c r="Q164" s="164"/>
      <c r="R164" s="165">
        <f>R165</f>
        <v>0</v>
      </c>
      <c r="S164" s="164"/>
      <c r="T164" s="166">
        <f>T165</f>
        <v>0.039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9" t="s">
        <v>84</v>
      </c>
      <c r="AT164" s="167" t="s">
        <v>73</v>
      </c>
      <c r="AU164" s="167" t="s">
        <v>82</v>
      </c>
      <c r="AY164" s="159" t="s">
        <v>122</v>
      </c>
      <c r="BK164" s="168">
        <f>BK165</f>
        <v>0</v>
      </c>
    </row>
    <row r="165" s="2" customFormat="1" ht="21.75" customHeight="1">
      <c r="A165" s="37"/>
      <c r="B165" s="171"/>
      <c r="C165" s="172" t="s">
        <v>174</v>
      </c>
      <c r="D165" s="172" t="s">
        <v>125</v>
      </c>
      <c r="E165" s="173" t="s">
        <v>213</v>
      </c>
      <c r="F165" s="174" t="s">
        <v>214</v>
      </c>
      <c r="G165" s="175" t="s">
        <v>184</v>
      </c>
      <c r="H165" s="176">
        <v>3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39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0.012999999999999999</v>
      </c>
      <c r="T165" s="183">
        <f>S165*H165</f>
        <v>0.039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174</v>
      </c>
      <c r="AT165" s="184" t="s">
        <v>125</v>
      </c>
      <c r="AU165" s="184" t="s">
        <v>84</v>
      </c>
      <c r="AY165" s="18" t="s">
        <v>122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174</v>
      </c>
      <c r="BM165" s="184" t="s">
        <v>215</v>
      </c>
    </row>
    <row r="166" s="12" customFormat="1" ht="22.8" customHeight="1">
      <c r="A166" s="12"/>
      <c r="B166" s="158"/>
      <c r="C166" s="12"/>
      <c r="D166" s="159" t="s">
        <v>73</v>
      </c>
      <c r="E166" s="169" t="s">
        <v>216</v>
      </c>
      <c r="F166" s="169" t="s">
        <v>217</v>
      </c>
      <c r="G166" s="12"/>
      <c r="H166" s="12"/>
      <c r="I166" s="161"/>
      <c r="J166" s="170">
        <f>BK166</f>
        <v>0</v>
      </c>
      <c r="K166" s="12"/>
      <c r="L166" s="158"/>
      <c r="M166" s="163"/>
      <c r="N166" s="164"/>
      <c r="O166" s="164"/>
      <c r="P166" s="165">
        <f>P167</f>
        <v>0</v>
      </c>
      <c r="Q166" s="164"/>
      <c r="R166" s="165">
        <f>R167</f>
        <v>0</v>
      </c>
      <c r="S166" s="164"/>
      <c r="T166" s="166">
        <f>T167</f>
        <v>0.29399999999999998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9" t="s">
        <v>84</v>
      </c>
      <c r="AT166" s="167" t="s">
        <v>73</v>
      </c>
      <c r="AU166" s="167" t="s">
        <v>82</v>
      </c>
      <c r="AY166" s="159" t="s">
        <v>122</v>
      </c>
      <c r="BK166" s="168">
        <f>BK167</f>
        <v>0</v>
      </c>
    </row>
    <row r="167" s="2" customFormat="1" ht="24.15" customHeight="1">
      <c r="A167" s="37"/>
      <c r="B167" s="171"/>
      <c r="C167" s="172" t="s">
        <v>218</v>
      </c>
      <c r="D167" s="172" t="s">
        <v>125</v>
      </c>
      <c r="E167" s="173" t="s">
        <v>219</v>
      </c>
      <c r="F167" s="174" t="s">
        <v>220</v>
      </c>
      <c r="G167" s="175" t="s">
        <v>191</v>
      </c>
      <c r="H167" s="176">
        <v>98</v>
      </c>
      <c r="I167" s="177"/>
      <c r="J167" s="178">
        <f>ROUND(I167*H167,2)</f>
        <v>0</v>
      </c>
      <c r="K167" s="179"/>
      <c r="L167" s="38"/>
      <c r="M167" s="180" t="s">
        <v>1</v>
      </c>
      <c r="N167" s="181" t="s">
        <v>39</v>
      </c>
      <c r="O167" s="76"/>
      <c r="P167" s="182">
        <f>O167*H167</f>
        <v>0</v>
      </c>
      <c r="Q167" s="182">
        <v>0</v>
      </c>
      <c r="R167" s="182">
        <f>Q167*H167</f>
        <v>0</v>
      </c>
      <c r="S167" s="182">
        <v>0.0030000000000000001</v>
      </c>
      <c r="T167" s="183">
        <f>S167*H167</f>
        <v>0.29399999999999998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174</v>
      </c>
      <c r="AT167" s="184" t="s">
        <v>125</v>
      </c>
      <c r="AU167" s="184" t="s">
        <v>84</v>
      </c>
      <c r="AY167" s="18" t="s">
        <v>122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82</v>
      </c>
      <c r="BK167" s="185">
        <f>ROUND(I167*H167,2)</f>
        <v>0</v>
      </c>
      <c r="BL167" s="18" t="s">
        <v>174</v>
      </c>
      <c r="BM167" s="184" t="s">
        <v>221</v>
      </c>
    </row>
    <row r="168" s="12" customFormat="1" ht="22.8" customHeight="1">
      <c r="A168" s="12"/>
      <c r="B168" s="158"/>
      <c r="C168" s="12"/>
      <c r="D168" s="159" t="s">
        <v>73</v>
      </c>
      <c r="E168" s="169" t="s">
        <v>222</v>
      </c>
      <c r="F168" s="169" t="s">
        <v>223</v>
      </c>
      <c r="G168" s="12"/>
      <c r="H168" s="12"/>
      <c r="I168" s="161"/>
      <c r="J168" s="170">
        <f>BK168</f>
        <v>0</v>
      </c>
      <c r="K168" s="12"/>
      <c r="L168" s="158"/>
      <c r="M168" s="163"/>
      <c r="N168" s="164"/>
      <c r="O168" s="164"/>
      <c r="P168" s="165">
        <f>SUM(P169:P174)</f>
        <v>0</v>
      </c>
      <c r="Q168" s="164"/>
      <c r="R168" s="165">
        <f>SUM(R169:R174)</f>
        <v>0.21993000000000001</v>
      </c>
      <c r="S168" s="164"/>
      <c r="T168" s="166">
        <f>SUM(T169:T174)</f>
        <v>0.068178299999999997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9" t="s">
        <v>84</v>
      </c>
      <c r="AT168" s="167" t="s">
        <v>73</v>
      </c>
      <c r="AU168" s="167" t="s">
        <v>82</v>
      </c>
      <c r="AY168" s="159" t="s">
        <v>122</v>
      </c>
      <c r="BK168" s="168">
        <f>SUM(BK169:BK174)</f>
        <v>0</v>
      </c>
    </row>
    <row r="169" s="2" customFormat="1" ht="16.5" customHeight="1">
      <c r="A169" s="37"/>
      <c r="B169" s="171"/>
      <c r="C169" s="172" t="s">
        <v>224</v>
      </c>
      <c r="D169" s="172" t="s">
        <v>125</v>
      </c>
      <c r="E169" s="173" t="s">
        <v>225</v>
      </c>
      <c r="F169" s="174" t="s">
        <v>226</v>
      </c>
      <c r="G169" s="175" t="s">
        <v>191</v>
      </c>
      <c r="H169" s="176">
        <v>219.93000000000001</v>
      </c>
      <c r="I169" s="177"/>
      <c r="J169" s="178">
        <f>ROUND(I169*H169,2)</f>
        <v>0</v>
      </c>
      <c r="K169" s="179"/>
      <c r="L169" s="38"/>
      <c r="M169" s="180" t="s">
        <v>1</v>
      </c>
      <c r="N169" s="181" t="s">
        <v>39</v>
      </c>
      <c r="O169" s="76"/>
      <c r="P169" s="182">
        <f>O169*H169</f>
        <v>0</v>
      </c>
      <c r="Q169" s="182">
        <v>0.001</v>
      </c>
      <c r="R169" s="182">
        <f>Q169*H169</f>
        <v>0.21993000000000001</v>
      </c>
      <c r="S169" s="182">
        <v>0.00031</v>
      </c>
      <c r="T169" s="183">
        <f>S169*H169</f>
        <v>0.068178299999999997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174</v>
      </c>
      <c r="AT169" s="184" t="s">
        <v>125</v>
      </c>
      <c r="AU169" s="184" t="s">
        <v>84</v>
      </c>
      <c r="AY169" s="18" t="s">
        <v>122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82</v>
      </c>
      <c r="BK169" s="185">
        <f>ROUND(I169*H169,2)</f>
        <v>0</v>
      </c>
      <c r="BL169" s="18" t="s">
        <v>174</v>
      </c>
      <c r="BM169" s="184" t="s">
        <v>227</v>
      </c>
    </row>
    <row r="170" s="13" customFormat="1">
      <c r="A170" s="13"/>
      <c r="B170" s="186"/>
      <c r="C170" s="13"/>
      <c r="D170" s="187" t="s">
        <v>131</v>
      </c>
      <c r="E170" s="188" t="s">
        <v>1</v>
      </c>
      <c r="F170" s="189" t="s">
        <v>228</v>
      </c>
      <c r="G170" s="13"/>
      <c r="H170" s="190">
        <v>109.2</v>
      </c>
      <c r="I170" s="191"/>
      <c r="J170" s="13"/>
      <c r="K170" s="13"/>
      <c r="L170" s="186"/>
      <c r="M170" s="192"/>
      <c r="N170" s="193"/>
      <c r="O170" s="193"/>
      <c r="P170" s="193"/>
      <c r="Q170" s="193"/>
      <c r="R170" s="193"/>
      <c r="S170" s="193"/>
      <c r="T170" s="19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131</v>
      </c>
      <c r="AU170" s="188" t="s">
        <v>84</v>
      </c>
      <c r="AV170" s="13" t="s">
        <v>84</v>
      </c>
      <c r="AW170" s="13" t="s">
        <v>31</v>
      </c>
      <c r="AX170" s="13" t="s">
        <v>74</v>
      </c>
      <c r="AY170" s="188" t="s">
        <v>122</v>
      </c>
    </row>
    <row r="171" s="13" customFormat="1">
      <c r="A171" s="13"/>
      <c r="B171" s="186"/>
      <c r="C171" s="13"/>
      <c r="D171" s="187" t="s">
        <v>131</v>
      </c>
      <c r="E171" s="188" t="s">
        <v>1</v>
      </c>
      <c r="F171" s="189" t="s">
        <v>229</v>
      </c>
      <c r="G171" s="13"/>
      <c r="H171" s="190">
        <v>95.730000000000004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131</v>
      </c>
      <c r="AU171" s="188" t="s">
        <v>84</v>
      </c>
      <c r="AV171" s="13" t="s">
        <v>84</v>
      </c>
      <c r="AW171" s="13" t="s">
        <v>31</v>
      </c>
      <c r="AX171" s="13" t="s">
        <v>74</v>
      </c>
      <c r="AY171" s="188" t="s">
        <v>122</v>
      </c>
    </row>
    <row r="172" s="13" customFormat="1">
      <c r="A172" s="13"/>
      <c r="B172" s="186"/>
      <c r="C172" s="13"/>
      <c r="D172" s="187" t="s">
        <v>131</v>
      </c>
      <c r="E172" s="188" t="s">
        <v>1</v>
      </c>
      <c r="F172" s="189" t="s">
        <v>230</v>
      </c>
      <c r="G172" s="13"/>
      <c r="H172" s="190">
        <v>7.7999999999999998</v>
      </c>
      <c r="I172" s="191"/>
      <c r="J172" s="13"/>
      <c r="K172" s="13"/>
      <c r="L172" s="186"/>
      <c r="M172" s="192"/>
      <c r="N172" s="193"/>
      <c r="O172" s="193"/>
      <c r="P172" s="193"/>
      <c r="Q172" s="193"/>
      <c r="R172" s="193"/>
      <c r="S172" s="193"/>
      <c r="T172" s="19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131</v>
      </c>
      <c r="AU172" s="188" t="s">
        <v>84</v>
      </c>
      <c r="AV172" s="13" t="s">
        <v>84</v>
      </c>
      <c r="AW172" s="13" t="s">
        <v>31</v>
      </c>
      <c r="AX172" s="13" t="s">
        <v>74</v>
      </c>
      <c r="AY172" s="188" t="s">
        <v>122</v>
      </c>
    </row>
    <row r="173" s="13" customFormat="1">
      <c r="A173" s="13"/>
      <c r="B173" s="186"/>
      <c r="C173" s="13"/>
      <c r="D173" s="187" t="s">
        <v>131</v>
      </c>
      <c r="E173" s="188" t="s">
        <v>1</v>
      </c>
      <c r="F173" s="189" t="s">
        <v>231</v>
      </c>
      <c r="G173" s="13"/>
      <c r="H173" s="190">
        <v>7.2000000000000002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131</v>
      </c>
      <c r="AU173" s="188" t="s">
        <v>84</v>
      </c>
      <c r="AV173" s="13" t="s">
        <v>84</v>
      </c>
      <c r="AW173" s="13" t="s">
        <v>31</v>
      </c>
      <c r="AX173" s="13" t="s">
        <v>74</v>
      </c>
      <c r="AY173" s="188" t="s">
        <v>122</v>
      </c>
    </row>
    <row r="174" s="14" customFormat="1">
      <c r="A174" s="14"/>
      <c r="B174" s="195"/>
      <c r="C174" s="14"/>
      <c r="D174" s="187" t="s">
        <v>131</v>
      </c>
      <c r="E174" s="196" t="s">
        <v>1</v>
      </c>
      <c r="F174" s="197" t="s">
        <v>134</v>
      </c>
      <c r="G174" s="14"/>
      <c r="H174" s="198">
        <v>219.93000000000001</v>
      </c>
      <c r="I174" s="199"/>
      <c r="J174" s="14"/>
      <c r="K174" s="14"/>
      <c r="L174" s="195"/>
      <c r="M174" s="203"/>
      <c r="N174" s="204"/>
      <c r="O174" s="204"/>
      <c r="P174" s="204"/>
      <c r="Q174" s="204"/>
      <c r="R174" s="204"/>
      <c r="S174" s="204"/>
      <c r="T174" s="20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6" t="s">
        <v>131</v>
      </c>
      <c r="AU174" s="196" t="s">
        <v>84</v>
      </c>
      <c r="AV174" s="14" t="s">
        <v>129</v>
      </c>
      <c r="AW174" s="14" t="s">
        <v>31</v>
      </c>
      <c r="AX174" s="14" t="s">
        <v>82</v>
      </c>
      <c r="AY174" s="196" t="s">
        <v>122</v>
      </c>
    </row>
    <row r="175" s="2" customFormat="1" ht="6.96" customHeight="1">
      <c r="A175" s="37"/>
      <c r="B175" s="59"/>
      <c r="C175" s="60"/>
      <c r="D175" s="60"/>
      <c r="E175" s="60"/>
      <c r="F175" s="60"/>
      <c r="G175" s="60"/>
      <c r="H175" s="60"/>
      <c r="I175" s="60"/>
      <c r="J175" s="60"/>
      <c r="K175" s="60"/>
      <c r="L175" s="38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autoFilter ref="C126:K17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Oprava prostoru kanceláří 2.NP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232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10. 10. 2024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ROUND(J137,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ROUND((SUM(BE137:BE337)),  2)</f>
        <v>0</v>
      </c>
      <c r="G33" s="37"/>
      <c r="H33" s="37"/>
      <c r="I33" s="127">
        <v>0.20999999999999999</v>
      </c>
      <c r="J33" s="126">
        <f>ROUND(((SUM(BE137:BE337))*I33),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ROUND((SUM(BF137:BF337)),  2)</f>
        <v>0</v>
      </c>
      <c r="G34" s="37"/>
      <c r="H34" s="37"/>
      <c r="I34" s="127">
        <v>0.12</v>
      </c>
      <c r="J34" s="126">
        <f>ROUND(((SUM(BF137:BF337))*I34),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ROUND((SUM(BG137:BG337)),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ROUND((SUM(BH137:BH337)),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ROUND((SUM(BI137:BI337)),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Oprava prostoru kanceláří 2.NP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 xml:space="preserve">2. etapa - Rekonstrukce 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Revoluční 26</v>
      </c>
      <c r="G89" s="37"/>
      <c r="H89" s="37"/>
      <c r="I89" s="31" t="s">
        <v>22</v>
      </c>
      <c r="J89" s="68" t="str">
        <f>IF(J12="","",J12)</f>
        <v>10. 10. 2024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J137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96</v>
      </c>
      <c r="E97" s="141"/>
      <c r="F97" s="141"/>
      <c r="G97" s="141"/>
      <c r="H97" s="141"/>
      <c r="I97" s="141"/>
      <c r="J97" s="142">
        <f>J138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233</v>
      </c>
      <c r="E98" s="145"/>
      <c r="F98" s="145"/>
      <c r="G98" s="145"/>
      <c r="H98" s="145"/>
      <c r="I98" s="145"/>
      <c r="J98" s="146">
        <f>J139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234</v>
      </c>
      <c r="E99" s="145"/>
      <c r="F99" s="145"/>
      <c r="G99" s="145"/>
      <c r="H99" s="145"/>
      <c r="I99" s="145"/>
      <c r="J99" s="146">
        <f>J160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97</v>
      </c>
      <c r="E100" s="145"/>
      <c r="F100" s="145"/>
      <c r="G100" s="145"/>
      <c r="H100" s="145"/>
      <c r="I100" s="145"/>
      <c r="J100" s="146">
        <f>J206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235</v>
      </c>
      <c r="E101" s="145"/>
      <c r="F101" s="145"/>
      <c r="G101" s="145"/>
      <c r="H101" s="145"/>
      <c r="I101" s="145"/>
      <c r="J101" s="146">
        <f>J208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99</v>
      </c>
      <c r="E102" s="141"/>
      <c r="F102" s="141"/>
      <c r="G102" s="141"/>
      <c r="H102" s="141"/>
      <c r="I102" s="141"/>
      <c r="J102" s="142">
        <f>J210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236</v>
      </c>
      <c r="E103" s="145"/>
      <c r="F103" s="145"/>
      <c r="G103" s="145"/>
      <c r="H103" s="145"/>
      <c r="I103" s="145"/>
      <c r="J103" s="146">
        <f>J211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100</v>
      </c>
      <c r="E104" s="145"/>
      <c r="F104" s="145"/>
      <c r="G104" s="145"/>
      <c r="H104" s="145"/>
      <c r="I104" s="145"/>
      <c r="J104" s="146">
        <f>J216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237</v>
      </c>
      <c r="E105" s="145"/>
      <c r="F105" s="145"/>
      <c r="G105" s="145"/>
      <c r="H105" s="145"/>
      <c r="I105" s="145"/>
      <c r="J105" s="146">
        <f>J220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101</v>
      </c>
      <c r="E106" s="145"/>
      <c r="F106" s="145"/>
      <c r="G106" s="145"/>
      <c r="H106" s="145"/>
      <c r="I106" s="145"/>
      <c r="J106" s="146">
        <f>J222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238</v>
      </c>
      <c r="E107" s="145"/>
      <c r="F107" s="145"/>
      <c r="G107" s="145"/>
      <c r="H107" s="145"/>
      <c r="I107" s="145"/>
      <c r="J107" s="146">
        <f>J231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102</v>
      </c>
      <c r="E108" s="145"/>
      <c r="F108" s="145"/>
      <c r="G108" s="145"/>
      <c r="H108" s="145"/>
      <c r="I108" s="145"/>
      <c r="J108" s="146">
        <f>J235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3"/>
      <c r="C109" s="10"/>
      <c r="D109" s="144" t="s">
        <v>103</v>
      </c>
      <c r="E109" s="145"/>
      <c r="F109" s="145"/>
      <c r="G109" s="145"/>
      <c r="H109" s="145"/>
      <c r="I109" s="145"/>
      <c r="J109" s="146">
        <f>J241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3"/>
      <c r="C110" s="10"/>
      <c r="D110" s="144" t="s">
        <v>105</v>
      </c>
      <c r="E110" s="145"/>
      <c r="F110" s="145"/>
      <c r="G110" s="145"/>
      <c r="H110" s="145"/>
      <c r="I110" s="145"/>
      <c r="J110" s="146">
        <f>J252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3"/>
      <c r="C111" s="10"/>
      <c r="D111" s="144" t="s">
        <v>239</v>
      </c>
      <c r="E111" s="145"/>
      <c r="F111" s="145"/>
      <c r="G111" s="145"/>
      <c r="H111" s="145"/>
      <c r="I111" s="145"/>
      <c r="J111" s="146">
        <f>J288</f>
        <v>0</v>
      </c>
      <c r="K111" s="10"/>
      <c r="L111" s="14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3"/>
      <c r="C112" s="10"/>
      <c r="D112" s="144" t="s">
        <v>106</v>
      </c>
      <c r="E112" s="145"/>
      <c r="F112" s="145"/>
      <c r="G112" s="145"/>
      <c r="H112" s="145"/>
      <c r="I112" s="145"/>
      <c r="J112" s="146">
        <f>J293</f>
        <v>0</v>
      </c>
      <c r="K112" s="10"/>
      <c r="L112" s="14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39"/>
      <c r="C113" s="9"/>
      <c r="D113" s="140" t="s">
        <v>240</v>
      </c>
      <c r="E113" s="141"/>
      <c r="F113" s="141"/>
      <c r="G113" s="141"/>
      <c r="H113" s="141"/>
      <c r="I113" s="141"/>
      <c r="J113" s="142">
        <f>J326</f>
        <v>0</v>
      </c>
      <c r="K113" s="9"/>
      <c r="L113" s="13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43"/>
      <c r="C114" s="10"/>
      <c r="D114" s="144" t="s">
        <v>241</v>
      </c>
      <c r="E114" s="145"/>
      <c r="F114" s="145"/>
      <c r="G114" s="145"/>
      <c r="H114" s="145"/>
      <c r="I114" s="145"/>
      <c r="J114" s="146">
        <f>J327</f>
        <v>0</v>
      </c>
      <c r="K114" s="10"/>
      <c r="L114" s="14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39"/>
      <c r="C115" s="9"/>
      <c r="D115" s="140" t="s">
        <v>242</v>
      </c>
      <c r="E115" s="141"/>
      <c r="F115" s="141"/>
      <c r="G115" s="141"/>
      <c r="H115" s="141"/>
      <c r="I115" s="141"/>
      <c r="J115" s="142">
        <f>J330</f>
        <v>0</v>
      </c>
      <c r="K115" s="9"/>
      <c r="L115" s="13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39"/>
      <c r="C116" s="9"/>
      <c r="D116" s="140" t="s">
        <v>243</v>
      </c>
      <c r="E116" s="141"/>
      <c r="F116" s="141"/>
      <c r="G116" s="141"/>
      <c r="H116" s="141"/>
      <c r="I116" s="141"/>
      <c r="J116" s="142">
        <f>J335</f>
        <v>0</v>
      </c>
      <c r="K116" s="9"/>
      <c r="L116" s="13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43"/>
      <c r="C117" s="10"/>
      <c r="D117" s="144" t="s">
        <v>244</v>
      </c>
      <c r="E117" s="145"/>
      <c r="F117" s="145"/>
      <c r="G117" s="145"/>
      <c r="H117" s="145"/>
      <c r="I117" s="145"/>
      <c r="J117" s="146">
        <f>J336</f>
        <v>0</v>
      </c>
      <c r="K117" s="10"/>
      <c r="L117" s="14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107</v>
      </c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7"/>
      <c r="D127" s="37"/>
      <c r="E127" s="120" t="str">
        <f>E7</f>
        <v>Oprava prostoru kanceláří 2.NP</v>
      </c>
      <c r="F127" s="31"/>
      <c r="G127" s="31"/>
      <c r="H127" s="31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89</v>
      </c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7"/>
      <c r="D129" s="37"/>
      <c r="E129" s="66" t="str">
        <f>E9</f>
        <v xml:space="preserve">2. etapa - Rekonstrukce </v>
      </c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7"/>
      <c r="E131" s="37"/>
      <c r="F131" s="26" t="str">
        <f>F12</f>
        <v>Revoluční 26</v>
      </c>
      <c r="G131" s="37"/>
      <c r="H131" s="37"/>
      <c r="I131" s="31" t="s">
        <v>22</v>
      </c>
      <c r="J131" s="68" t="str">
        <f>IF(J12="","",J12)</f>
        <v>10. 10. 2024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7"/>
      <c r="E133" s="37"/>
      <c r="F133" s="26" t="str">
        <f>E15</f>
        <v xml:space="preserve"> </v>
      </c>
      <c r="G133" s="37"/>
      <c r="H133" s="37"/>
      <c r="I133" s="31" t="s">
        <v>30</v>
      </c>
      <c r="J133" s="35" t="str">
        <f>E21</f>
        <v xml:space="preserve"> 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28</v>
      </c>
      <c r="D134" s="37"/>
      <c r="E134" s="37"/>
      <c r="F134" s="26" t="str">
        <f>IF(E18="","",E18)</f>
        <v>Vyplň údaj</v>
      </c>
      <c r="G134" s="37"/>
      <c r="H134" s="37"/>
      <c r="I134" s="31" t="s">
        <v>32</v>
      </c>
      <c r="J134" s="35" t="str">
        <f>E24</f>
        <v xml:space="preserve"> 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47"/>
      <c r="B136" s="148"/>
      <c r="C136" s="149" t="s">
        <v>108</v>
      </c>
      <c r="D136" s="150" t="s">
        <v>59</v>
      </c>
      <c r="E136" s="150" t="s">
        <v>55</v>
      </c>
      <c r="F136" s="150" t="s">
        <v>56</v>
      </c>
      <c r="G136" s="150" t="s">
        <v>109</v>
      </c>
      <c r="H136" s="150" t="s">
        <v>110</v>
      </c>
      <c r="I136" s="150" t="s">
        <v>111</v>
      </c>
      <c r="J136" s="151" t="s">
        <v>93</v>
      </c>
      <c r="K136" s="152" t="s">
        <v>112</v>
      </c>
      <c r="L136" s="153"/>
      <c r="M136" s="85" t="s">
        <v>1</v>
      </c>
      <c r="N136" s="86" t="s">
        <v>38</v>
      </c>
      <c r="O136" s="86" t="s">
        <v>113</v>
      </c>
      <c r="P136" s="86" t="s">
        <v>114</v>
      </c>
      <c r="Q136" s="86" t="s">
        <v>115</v>
      </c>
      <c r="R136" s="86" t="s">
        <v>116</v>
      </c>
      <c r="S136" s="86" t="s">
        <v>117</v>
      </c>
      <c r="T136" s="87" t="s">
        <v>118</v>
      </c>
      <c r="U136" s="147"/>
      <c r="V136" s="147"/>
      <c r="W136" s="147"/>
      <c r="X136" s="147"/>
      <c r="Y136" s="147"/>
      <c r="Z136" s="147"/>
      <c r="AA136" s="147"/>
      <c r="AB136" s="147"/>
      <c r="AC136" s="147"/>
      <c r="AD136" s="147"/>
      <c r="AE136" s="147"/>
    </row>
    <row r="137" s="2" customFormat="1" ht="22.8" customHeight="1">
      <c r="A137" s="37"/>
      <c r="B137" s="38"/>
      <c r="C137" s="92" t="s">
        <v>119</v>
      </c>
      <c r="D137" s="37"/>
      <c r="E137" s="37"/>
      <c r="F137" s="37"/>
      <c r="G137" s="37"/>
      <c r="H137" s="37"/>
      <c r="I137" s="37"/>
      <c r="J137" s="154">
        <f>BK137</f>
        <v>0</v>
      </c>
      <c r="K137" s="37"/>
      <c r="L137" s="38"/>
      <c r="M137" s="88"/>
      <c r="N137" s="72"/>
      <c r="O137" s="89"/>
      <c r="P137" s="155">
        <f>P138+P210+P326+P330+P335</f>
        <v>0</v>
      </c>
      <c r="Q137" s="89"/>
      <c r="R137" s="155">
        <f>R138+R210+R326+R330+R335</f>
        <v>10.949703779999998</v>
      </c>
      <c r="S137" s="89"/>
      <c r="T137" s="156">
        <f>T138+T210+T326+T330+T335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73</v>
      </c>
      <c r="AU137" s="18" t="s">
        <v>95</v>
      </c>
      <c r="BK137" s="157">
        <f>BK138+BK210+BK326+BK330+BK335</f>
        <v>0</v>
      </c>
    </row>
    <row r="138" s="12" customFormat="1" ht="25.92" customHeight="1">
      <c r="A138" s="12"/>
      <c r="B138" s="158"/>
      <c r="C138" s="12"/>
      <c r="D138" s="159" t="s">
        <v>73</v>
      </c>
      <c r="E138" s="160" t="s">
        <v>120</v>
      </c>
      <c r="F138" s="160" t="s">
        <v>121</v>
      </c>
      <c r="G138" s="12"/>
      <c r="H138" s="12"/>
      <c r="I138" s="161"/>
      <c r="J138" s="162">
        <f>BK138</f>
        <v>0</v>
      </c>
      <c r="K138" s="12"/>
      <c r="L138" s="158"/>
      <c r="M138" s="163"/>
      <c r="N138" s="164"/>
      <c r="O138" s="164"/>
      <c r="P138" s="165">
        <f>P139+P160+P206+P208</f>
        <v>0</v>
      </c>
      <c r="Q138" s="164"/>
      <c r="R138" s="165">
        <f>R139+R160+R206+R208</f>
        <v>8.1556965999999989</v>
      </c>
      <c r="S138" s="164"/>
      <c r="T138" s="166">
        <f>T139+T160+T206+T208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82</v>
      </c>
      <c r="AT138" s="167" t="s">
        <v>73</v>
      </c>
      <c r="AU138" s="167" t="s">
        <v>74</v>
      </c>
      <c r="AY138" s="159" t="s">
        <v>122</v>
      </c>
      <c r="BK138" s="168">
        <f>BK139+BK160+BK206+BK208</f>
        <v>0</v>
      </c>
    </row>
    <row r="139" s="12" customFormat="1" ht="22.8" customHeight="1">
      <c r="A139" s="12"/>
      <c r="B139" s="158"/>
      <c r="C139" s="12"/>
      <c r="D139" s="159" t="s">
        <v>73</v>
      </c>
      <c r="E139" s="169" t="s">
        <v>141</v>
      </c>
      <c r="F139" s="169" t="s">
        <v>245</v>
      </c>
      <c r="G139" s="12"/>
      <c r="H139" s="12"/>
      <c r="I139" s="161"/>
      <c r="J139" s="170">
        <f>BK139</f>
        <v>0</v>
      </c>
      <c r="K139" s="12"/>
      <c r="L139" s="158"/>
      <c r="M139" s="163"/>
      <c r="N139" s="164"/>
      <c r="O139" s="164"/>
      <c r="P139" s="165">
        <f>SUM(P140:P159)</f>
        <v>0</v>
      </c>
      <c r="Q139" s="164"/>
      <c r="R139" s="165">
        <f>SUM(R140:R159)</f>
        <v>2.7203787199999998</v>
      </c>
      <c r="S139" s="164"/>
      <c r="T139" s="166">
        <f>SUM(T140:T159)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82</v>
      </c>
      <c r="AT139" s="167" t="s">
        <v>73</v>
      </c>
      <c r="AU139" s="167" t="s">
        <v>82</v>
      </c>
      <c r="AY139" s="159" t="s">
        <v>122</v>
      </c>
      <c r="BK139" s="168">
        <f>SUM(BK140:BK159)</f>
        <v>0</v>
      </c>
    </row>
    <row r="140" s="2" customFormat="1" ht="37.8" customHeight="1">
      <c r="A140" s="37"/>
      <c r="B140" s="171"/>
      <c r="C140" s="172" t="s">
        <v>82</v>
      </c>
      <c r="D140" s="172" t="s">
        <v>125</v>
      </c>
      <c r="E140" s="173" t="s">
        <v>246</v>
      </c>
      <c r="F140" s="174" t="s">
        <v>247</v>
      </c>
      <c r="G140" s="175" t="s">
        <v>191</v>
      </c>
      <c r="H140" s="176">
        <v>1.8899999999999999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0.1605</v>
      </c>
      <c r="R140" s="182">
        <f>Q140*H140</f>
        <v>0.30334499999999998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129</v>
      </c>
      <c r="AT140" s="184" t="s">
        <v>125</v>
      </c>
      <c r="AU140" s="184" t="s">
        <v>84</v>
      </c>
      <c r="AY140" s="18" t="s">
        <v>122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129</v>
      </c>
      <c r="BM140" s="184" t="s">
        <v>248</v>
      </c>
    </row>
    <row r="141" s="13" customFormat="1">
      <c r="A141" s="13"/>
      <c r="B141" s="186"/>
      <c r="C141" s="13"/>
      <c r="D141" s="187" t="s">
        <v>131</v>
      </c>
      <c r="E141" s="188" t="s">
        <v>1</v>
      </c>
      <c r="F141" s="189" t="s">
        <v>249</v>
      </c>
      <c r="G141" s="13"/>
      <c r="H141" s="190">
        <v>1.8899999999999999</v>
      </c>
      <c r="I141" s="191"/>
      <c r="J141" s="13"/>
      <c r="K141" s="13"/>
      <c r="L141" s="186"/>
      <c r="M141" s="192"/>
      <c r="N141" s="193"/>
      <c r="O141" s="193"/>
      <c r="P141" s="193"/>
      <c r="Q141" s="193"/>
      <c r="R141" s="193"/>
      <c r="S141" s="193"/>
      <c r="T141" s="19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8" t="s">
        <v>131</v>
      </c>
      <c r="AU141" s="188" t="s">
        <v>84</v>
      </c>
      <c r="AV141" s="13" t="s">
        <v>84</v>
      </c>
      <c r="AW141" s="13" t="s">
        <v>31</v>
      </c>
      <c r="AX141" s="13" t="s">
        <v>82</v>
      </c>
      <c r="AY141" s="188" t="s">
        <v>122</v>
      </c>
    </row>
    <row r="142" s="2" customFormat="1" ht="24.15" customHeight="1">
      <c r="A142" s="37"/>
      <c r="B142" s="171"/>
      <c r="C142" s="172" t="s">
        <v>84</v>
      </c>
      <c r="D142" s="172" t="s">
        <v>125</v>
      </c>
      <c r="E142" s="173" t="s">
        <v>250</v>
      </c>
      <c r="F142" s="174" t="s">
        <v>251</v>
      </c>
      <c r="G142" s="175" t="s">
        <v>191</v>
      </c>
      <c r="H142" s="176">
        <v>9.3740000000000006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0.061719999999999997</v>
      </c>
      <c r="R142" s="182">
        <f>Q142*H142</f>
        <v>0.57856328000000001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129</v>
      </c>
      <c r="AT142" s="184" t="s">
        <v>125</v>
      </c>
      <c r="AU142" s="184" t="s">
        <v>84</v>
      </c>
      <c r="AY142" s="18" t="s">
        <v>122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129</v>
      </c>
      <c r="BM142" s="184" t="s">
        <v>252</v>
      </c>
    </row>
    <row r="143" s="13" customFormat="1">
      <c r="A143" s="13"/>
      <c r="B143" s="186"/>
      <c r="C143" s="13"/>
      <c r="D143" s="187" t="s">
        <v>131</v>
      </c>
      <c r="E143" s="188" t="s">
        <v>1</v>
      </c>
      <c r="F143" s="189" t="s">
        <v>253</v>
      </c>
      <c r="G143" s="13"/>
      <c r="H143" s="190">
        <v>10.949999999999999</v>
      </c>
      <c r="I143" s="191"/>
      <c r="J143" s="13"/>
      <c r="K143" s="13"/>
      <c r="L143" s="186"/>
      <c r="M143" s="192"/>
      <c r="N143" s="193"/>
      <c r="O143" s="193"/>
      <c r="P143" s="193"/>
      <c r="Q143" s="193"/>
      <c r="R143" s="193"/>
      <c r="S143" s="193"/>
      <c r="T143" s="19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131</v>
      </c>
      <c r="AU143" s="188" t="s">
        <v>84</v>
      </c>
      <c r="AV143" s="13" t="s">
        <v>84</v>
      </c>
      <c r="AW143" s="13" t="s">
        <v>31</v>
      </c>
      <c r="AX143" s="13" t="s">
        <v>74</v>
      </c>
      <c r="AY143" s="188" t="s">
        <v>122</v>
      </c>
    </row>
    <row r="144" s="13" customFormat="1">
      <c r="A144" s="13"/>
      <c r="B144" s="186"/>
      <c r="C144" s="13"/>
      <c r="D144" s="187" t="s">
        <v>131</v>
      </c>
      <c r="E144" s="188" t="s">
        <v>1</v>
      </c>
      <c r="F144" s="189" t="s">
        <v>254</v>
      </c>
      <c r="G144" s="13"/>
      <c r="H144" s="190">
        <v>-1.5760000000000001</v>
      </c>
      <c r="I144" s="191"/>
      <c r="J144" s="13"/>
      <c r="K144" s="13"/>
      <c r="L144" s="186"/>
      <c r="M144" s="192"/>
      <c r="N144" s="193"/>
      <c r="O144" s="193"/>
      <c r="P144" s="193"/>
      <c r="Q144" s="193"/>
      <c r="R144" s="193"/>
      <c r="S144" s="193"/>
      <c r="T144" s="19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131</v>
      </c>
      <c r="AU144" s="188" t="s">
        <v>84</v>
      </c>
      <c r="AV144" s="13" t="s">
        <v>84</v>
      </c>
      <c r="AW144" s="13" t="s">
        <v>31</v>
      </c>
      <c r="AX144" s="13" t="s">
        <v>74</v>
      </c>
      <c r="AY144" s="188" t="s">
        <v>122</v>
      </c>
    </row>
    <row r="145" s="14" customFormat="1">
      <c r="A145" s="14"/>
      <c r="B145" s="195"/>
      <c r="C145" s="14"/>
      <c r="D145" s="187" t="s">
        <v>131</v>
      </c>
      <c r="E145" s="196" t="s">
        <v>1</v>
      </c>
      <c r="F145" s="197" t="s">
        <v>134</v>
      </c>
      <c r="G145" s="14"/>
      <c r="H145" s="198">
        <v>9.3739999999999988</v>
      </c>
      <c r="I145" s="199"/>
      <c r="J145" s="14"/>
      <c r="K145" s="14"/>
      <c r="L145" s="195"/>
      <c r="M145" s="200"/>
      <c r="N145" s="201"/>
      <c r="O145" s="201"/>
      <c r="P145" s="201"/>
      <c r="Q145" s="201"/>
      <c r="R145" s="201"/>
      <c r="S145" s="201"/>
      <c r="T145" s="20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6" t="s">
        <v>131</v>
      </c>
      <c r="AU145" s="196" t="s">
        <v>84</v>
      </c>
      <c r="AV145" s="14" t="s">
        <v>129</v>
      </c>
      <c r="AW145" s="14" t="s">
        <v>31</v>
      </c>
      <c r="AX145" s="14" t="s">
        <v>82</v>
      </c>
      <c r="AY145" s="196" t="s">
        <v>122</v>
      </c>
    </row>
    <row r="146" s="2" customFormat="1" ht="24.15" customHeight="1">
      <c r="A146" s="37"/>
      <c r="B146" s="171"/>
      <c r="C146" s="172" t="s">
        <v>141</v>
      </c>
      <c r="D146" s="172" t="s">
        <v>125</v>
      </c>
      <c r="E146" s="173" t="s">
        <v>255</v>
      </c>
      <c r="F146" s="174" t="s">
        <v>256</v>
      </c>
      <c r="G146" s="175" t="s">
        <v>191</v>
      </c>
      <c r="H146" s="176">
        <v>26.218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0.069980000000000001</v>
      </c>
      <c r="R146" s="182">
        <f>Q146*H146</f>
        <v>1.8347356400000001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129</v>
      </c>
      <c r="AT146" s="184" t="s">
        <v>125</v>
      </c>
      <c r="AU146" s="184" t="s">
        <v>84</v>
      </c>
      <c r="AY146" s="18" t="s">
        <v>122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129</v>
      </c>
      <c r="BM146" s="184" t="s">
        <v>257</v>
      </c>
    </row>
    <row r="147" s="13" customFormat="1">
      <c r="A147" s="13"/>
      <c r="B147" s="186"/>
      <c r="C147" s="13"/>
      <c r="D147" s="187" t="s">
        <v>131</v>
      </c>
      <c r="E147" s="188" t="s">
        <v>1</v>
      </c>
      <c r="F147" s="189" t="s">
        <v>258</v>
      </c>
      <c r="G147" s="13"/>
      <c r="H147" s="190">
        <v>29.370000000000001</v>
      </c>
      <c r="I147" s="191"/>
      <c r="J147" s="13"/>
      <c r="K147" s="13"/>
      <c r="L147" s="186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131</v>
      </c>
      <c r="AU147" s="188" t="s">
        <v>84</v>
      </c>
      <c r="AV147" s="13" t="s">
        <v>84</v>
      </c>
      <c r="AW147" s="13" t="s">
        <v>31</v>
      </c>
      <c r="AX147" s="13" t="s">
        <v>74</v>
      </c>
      <c r="AY147" s="188" t="s">
        <v>122</v>
      </c>
    </row>
    <row r="148" s="13" customFormat="1">
      <c r="A148" s="13"/>
      <c r="B148" s="186"/>
      <c r="C148" s="13"/>
      <c r="D148" s="187" t="s">
        <v>131</v>
      </c>
      <c r="E148" s="188" t="s">
        <v>1</v>
      </c>
      <c r="F148" s="189" t="s">
        <v>259</v>
      </c>
      <c r="G148" s="13"/>
      <c r="H148" s="190">
        <v>-3.1520000000000001</v>
      </c>
      <c r="I148" s="191"/>
      <c r="J148" s="13"/>
      <c r="K148" s="13"/>
      <c r="L148" s="186"/>
      <c r="M148" s="192"/>
      <c r="N148" s="193"/>
      <c r="O148" s="193"/>
      <c r="P148" s="193"/>
      <c r="Q148" s="193"/>
      <c r="R148" s="193"/>
      <c r="S148" s="193"/>
      <c r="T148" s="1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131</v>
      </c>
      <c r="AU148" s="188" t="s">
        <v>84</v>
      </c>
      <c r="AV148" s="13" t="s">
        <v>84</v>
      </c>
      <c r="AW148" s="13" t="s">
        <v>31</v>
      </c>
      <c r="AX148" s="13" t="s">
        <v>74</v>
      </c>
      <c r="AY148" s="188" t="s">
        <v>122</v>
      </c>
    </row>
    <row r="149" s="14" customFormat="1">
      <c r="A149" s="14"/>
      <c r="B149" s="195"/>
      <c r="C149" s="14"/>
      <c r="D149" s="187" t="s">
        <v>131</v>
      </c>
      <c r="E149" s="196" t="s">
        <v>1</v>
      </c>
      <c r="F149" s="197" t="s">
        <v>134</v>
      </c>
      <c r="G149" s="14"/>
      <c r="H149" s="198">
        <v>26.218</v>
      </c>
      <c r="I149" s="199"/>
      <c r="J149" s="14"/>
      <c r="K149" s="14"/>
      <c r="L149" s="195"/>
      <c r="M149" s="200"/>
      <c r="N149" s="201"/>
      <c r="O149" s="201"/>
      <c r="P149" s="201"/>
      <c r="Q149" s="201"/>
      <c r="R149" s="201"/>
      <c r="S149" s="201"/>
      <c r="T149" s="20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6" t="s">
        <v>131</v>
      </c>
      <c r="AU149" s="196" t="s">
        <v>84</v>
      </c>
      <c r="AV149" s="14" t="s">
        <v>129</v>
      </c>
      <c r="AW149" s="14" t="s">
        <v>31</v>
      </c>
      <c r="AX149" s="14" t="s">
        <v>82</v>
      </c>
      <c r="AY149" s="196" t="s">
        <v>122</v>
      </c>
    </row>
    <row r="150" s="2" customFormat="1" ht="24.15" customHeight="1">
      <c r="A150" s="37"/>
      <c r="B150" s="171"/>
      <c r="C150" s="172" t="s">
        <v>129</v>
      </c>
      <c r="D150" s="172" t="s">
        <v>125</v>
      </c>
      <c r="E150" s="173" t="s">
        <v>260</v>
      </c>
      <c r="F150" s="174" t="s">
        <v>261</v>
      </c>
      <c r="G150" s="175" t="s">
        <v>144</v>
      </c>
      <c r="H150" s="176">
        <v>3.6499999999999999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8.0000000000000007E-05</v>
      </c>
      <c r="R150" s="182">
        <f>Q150*H150</f>
        <v>0.000292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129</v>
      </c>
      <c r="AT150" s="184" t="s">
        <v>125</v>
      </c>
      <c r="AU150" s="184" t="s">
        <v>84</v>
      </c>
      <c r="AY150" s="18" t="s">
        <v>122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129</v>
      </c>
      <c r="BM150" s="184" t="s">
        <v>262</v>
      </c>
    </row>
    <row r="151" s="13" customFormat="1">
      <c r="A151" s="13"/>
      <c r="B151" s="186"/>
      <c r="C151" s="13"/>
      <c r="D151" s="187" t="s">
        <v>131</v>
      </c>
      <c r="E151" s="188" t="s">
        <v>1</v>
      </c>
      <c r="F151" s="189" t="s">
        <v>263</v>
      </c>
      <c r="G151" s="13"/>
      <c r="H151" s="190">
        <v>3.6499999999999999</v>
      </c>
      <c r="I151" s="191"/>
      <c r="J151" s="13"/>
      <c r="K151" s="13"/>
      <c r="L151" s="186"/>
      <c r="M151" s="192"/>
      <c r="N151" s="193"/>
      <c r="O151" s="193"/>
      <c r="P151" s="193"/>
      <c r="Q151" s="193"/>
      <c r="R151" s="193"/>
      <c r="S151" s="193"/>
      <c r="T151" s="19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131</v>
      </c>
      <c r="AU151" s="188" t="s">
        <v>84</v>
      </c>
      <c r="AV151" s="13" t="s">
        <v>84</v>
      </c>
      <c r="AW151" s="13" t="s">
        <v>31</v>
      </c>
      <c r="AX151" s="13" t="s">
        <v>74</v>
      </c>
      <c r="AY151" s="188" t="s">
        <v>122</v>
      </c>
    </row>
    <row r="152" s="14" customFormat="1">
      <c r="A152" s="14"/>
      <c r="B152" s="195"/>
      <c r="C152" s="14"/>
      <c r="D152" s="187" t="s">
        <v>131</v>
      </c>
      <c r="E152" s="196" t="s">
        <v>1</v>
      </c>
      <c r="F152" s="197" t="s">
        <v>134</v>
      </c>
      <c r="G152" s="14"/>
      <c r="H152" s="198">
        <v>3.6499999999999999</v>
      </c>
      <c r="I152" s="199"/>
      <c r="J152" s="14"/>
      <c r="K152" s="14"/>
      <c r="L152" s="195"/>
      <c r="M152" s="200"/>
      <c r="N152" s="201"/>
      <c r="O152" s="201"/>
      <c r="P152" s="201"/>
      <c r="Q152" s="201"/>
      <c r="R152" s="201"/>
      <c r="S152" s="201"/>
      <c r="T152" s="20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6" t="s">
        <v>131</v>
      </c>
      <c r="AU152" s="196" t="s">
        <v>84</v>
      </c>
      <c r="AV152" s="14" t="s">
        <v>129</v>
      </c>
      <c r="AW152" s="14" t="s">
        <v>31</v>
      </c>
      <c r="AX152" s="14" t="s">
        <v>82</v>
      </c>
      <c r="AY152" s="196" t="s">
        <v>122</v>
      </c>
    </row>
    <row r="153" s="2" customFormat="1" ht="24.15" customHeight="1">
      <c r="A153" s="37"/>
      <c r="B153" s="171"/>
      <c r="C153" s="172" t="s">
        <v>153</v>
      </c>
      <c r="D153" s="172" t="s">
        <v>125</v>
      </c>
      <c r="E153" s="173" t="s">
        <v>264</v>
      </c>
      <c r="F153" s="174" t="s">
        <v>265</v>
      </c>
      <c r="G153" s="175" t="s">
        <v>144</v>
      </c>
      <c r="H153" s="176">
        <v>9.7899999999999991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0.00012</v>
      </c>
      <c r="R153" s="182">
        <f>Q153*H153</f>
        <v>0.0011747999999999999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129</v>
      </c>
      <c r="AT153" s="184" t="s">
        <v>125</v>
      </c>
      <c r="AU153" s="184" t="s">
        <v>84</v>
      </c>
      <c r="AY153" s="18" t="s">
        <v>122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129</v>
      </c>
      <c r="BM153" s="184" t="s">
        <v>266</v>
      </c>
    </row>
    <row r="154" s="13" customFormat="1">
      <c r="A154" s="13"/>
      <c r="B154" s="186"/>
      <c r="C154" s="13"/>
      <c r="D154" s="187" t="s">
        <v>131</v>
      </c>
      <c r="E154" s="188" t="s">
        <v>1</v>
      </c>
      <c r="F154" s="189" t="s">
        <v>267</v>
      </c>
      <c r="G154" s="13"/>
      <c r="H154" s="190">
        <v>9.7899999999999991</v>
      </c>
      <c r="I154" s="191"/>
      <c r="J154" s="13"/>
      <c r="K154" s="13"/>
      <c r="L154" s="186"/>
      <c r="M154" s="192"/>
      <c r="N154" s="193"/>
      <c r="O154" s="193"/>
      <c r="P154" s="193"/>
      <c r="Q154" s="193"/>
      <c r="R154" s="193"/>
      <c r="S154" s="193"/>
      <c r="T154" s="19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131</v>
      </c>
      <c r="AU154" s="188" t="s">
        <v>84</v>
      </c>
      <c r="AV154" s="13" t="s">
        <v>84</v>
      </c>
      <c r="AW154" s="13" t="s">
        <v>31</v>
      </c>
      <c r="AX154" s="13" t="s">
        <v>74</v>
      </c>
      <c r="AY154" s="188" t="s">
        <v>122</v>
      </c>
    </row>
    <row r="155" s="14" customFormat="1">
      <c r="A155" s="14"/>
      <c r="B155" s="195"/>
      <c r="C155" s="14"/>
      <c r="D155" s="187" t="s">
        <v>131</v>
      </c>
      <c r="E155" s="196" t="s">
        <v>1</v>
      </c>
      <c r="F155" s="197" t="s">
        <v>134</v>
      </c>
      <c r="G155" s="14"/>
      <c r="H155" s="198">
        <v>9.7899999999999991</v>
      </c>
      <c r="I155" s="199"/>
      <c r="J155" s="14"/>
      <c r="K155" s="14"/>
      <c r="L155" s="195"/>
      <c r="M155" s="200"/>
      <c r="N155" s="201"/>
      <c r="O155" s="201"/>
      <c r="P155" s="201"/>
      <c r="Q155" s="201"/>
      <c r="R155" s="201"/>
      <c r="S155" s="201"/>
      <c r="T155" s="20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6" t="s">
        <v>131</v>
      </c>
      <c r="AU155" s="196" t="s">
        <v>84</v>
      </c>
      <c r="AV155" s="14" t="s">
        <v>129</v>
      </c>
      <c r="AW155" s="14" t="s">
        <v>31</v>
      </c>
      <c r="AX155" s="14" t="s">
        <v>82</v>
      </c>
      <c r="AY155" s="196" t="s">
        <v>122</v>
      </c>
    </row>
    <row r="156" s="2" customFormat="1" ht="24.15" customHeight="1">
      <c r="A156" s="37"/>
      <c r="B156" s="171"/>
      <c r="C156" s="172" t="s">
        <v>157</v>
      </c>
      <c r="D156" s="172" t="s">
        <v>125</v>
      </c>
      <c r="E156" s="173" t="s">
        <v>268</v>
      </c>
      <c r="F156" s="174" t="s">
        <v>269</v>
      </c>
      <c r="G156" s="175" t="s">
        <v>144</v>
      </c>
      <c r="H156" s="176">
        <v>16.199999999999999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39</v>
      </c>
      <c r="O156" s="76"/>
      <c r="P156" s="182">
        <f>O156*H156</f>
        <v>0</v>
      </c>
      <c r="Q156" s="182">
        <v>0.00013999999999999999</v>
      </c>
      <c r="R156" s="182">
        <f>Q156*H156</f>
        <v>0.0022679999999999996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129</v>
      </c>
      <c r="AT156" s="184" t="s">
        <v>125</v>
      </c>
      <c r="AU156" s="184" t="s">
        <v>84</v>
      </c>
      <c r="AY156" s="18" t="s">
        <v>122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82</v>
      </c>
      <c r="BK156" s="185">
        <f>ROUND(I156*H156,2)</f>
        <v>0</v>
      </c>
      <c r="BL156" s="18" t="s">
        <v>129</v>
      </c>
      <c r="BM156" s="184" t="s">
        <v>270</v>
      </c>
    </row>
    <row r="157" s="13" customFormat="1">
      <c r="A157" s="13"/>
      <c r="B157" s="186"/>
      <c r="C157" s="13"/>
      <c r="D157" s="187" t="s">
        <v>131</v>
      </c>
      <c r="E157" s="188" t="s">
        <v>1</v>
      </c>
      <c r="F157" s="189" t="s">
        <v>271</v>
      </c>
      <c r="G157" s="13"/>
      <c r="H157" s="190">
        <v>12</v>
      </c>
      <c r="I157" s="191"/>
      <c r="J157" s="13"/>
      <c r="K157" s="13"/>
      <c r="L157" s="186"/>
      <c r="M157" s="192"/>
      <c r="N157" s="193"/>
      <c r="O157" s="193"/>
      <c r="P157" s="193"/>
      <c r="Q157" s="193"/>
      <c r="R157" s="193"/>
      <c r="S157" s="193"/>
      <c r="T157" s="19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131</v>
      </c>
      <c r="AU157" s="188" t="s">
        <v>84</v>
      </c>
      <c r="AV157" s="13" t="s">
        <v>84</v>
      </c>
      <c r="AW157" s="13" t="s">
        <v>31</v>
      </c>
      <c r="AX157" s="13" t="s">
        <v>74</v>
      </c>
      <c r="AY157" s="188" t="s">
        <v>122</v>
      </c>
    </row>
    <row r="158" s="13" customFormat="1">
      <c r="A158" s="13"/>
      <c r="B158" s="186"/>
      <c r="C158" s="13"/>
      <c r="D158" s="187" t="s">
        <v>131</v>
      </c>
      <c r="E158" s="188" t="s">
        <v>1</v>
      </c>
      <c r="F158" s="189" t="s">
        <v>272</v>
      </c>
      <c r="G158" s="13"/>
      <c r="H158" s="190">
        <v>4.2000000000000002</v>
      </c>
      <c r="I158" s="191"/>
      <c r="J158" s="13"/>
      <c r="K158" s="13"/>
      <c r="L158" s="186"/>
      <c r="M158" s="192"/>
      <c r="N158" s="193"/>
      <c r="O158" s="193"/>
      <c r="P158" s="193"/>
      <c r="Q158" s="193"/>
      <c r="R158" s="193"/>
      <c r="S158" s="193"/>
      <c r="T158" s="19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131</v>
      </c>
      <c r="AU158" s="188" t="s">
        <v>84</v>
      </c>
      <c r="AV158" s="13" t="s">
        <v>84</v>
      </c>
      <c r="AW158" s="13" t="s">
        <v>31</v>
      </c>
      <c r="AX158" s="13" t="s">
        <v>74</v>
      </c>
      <c r="AY158" s="188" t="s">
        <v>122</v>
      </c>
    </row>
    <row r="159" s="14" customFormat="1">
      <c r="A159" s="14"/>
      <c r="B159" s="195"/>
      <c r="C159" s="14"/>
      <c r="D159" s="187" t="s">
        <v>131</v>
      </c>
      <c r="E159" s="196" t="s">
        <v>1</v>
      </c>
      <c r="F159" s="197" t="s">
        <v>134</v>
      </c>
      <c r="G159" s="14"/>
      <c r="H159" s="198">
        <v>16.199999999999999</v>
      </c>
      <c r="I159" s="199"/>
      <c r="J159" s="14"/>
      <c r="K159" s="14"/>
      <c r="L159" s="195"/>
      <c r="M159" s="200"/>
      <c r="N159" s="201"/>
      <c r="O159" s="201"/>
      <c r="P159" s="201"/>
      <c r="Q159" s="201"/>
      <c r="R159" s="201"/>
      <c r="S159" s="201"/>
      <c r="T159" s="20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6" t="s">
        <v>131</v>
      </c>
      <c r="AU159" s="196" t="s">
        <v>84</v>
      </c>
      <c r="AV159" s="14" t="s">
        <v>129</v>
      </c>
      <c r="AW159" s="14" t="s">
        <v>31</v>
      </c>
      <c r="AX159" s="14" t="s">
        <v>82</v>
      </c>
      <c r="AY159" s="196" t="s">
        <v>122</v>
      </c>
    </row>
    <row r="160" s="12" customFormat="1" ht="22.8" customHeight="1">
      <c r="A160" s="12"/>
      <c r="B160" s="158"/>
      <c r="C160" s="12"/>
      <c r="D160" s="159" t="s">
        <v>73</v>
      </c>
      <c r="E160" s="169" t="s">
        <v>157</v>
      </c>
      <c r="F160" s="169" t="s">
        <v>273</v>
      </c>
      <c r="G160" s="12"/>
      <c r="H160" s="12"/>
      <c r="I160" s="161"/>
      <c r="J160" s="170">
        <f>BK160</f>
        <v>0</v>
      </c>
      <c r="K160" s="12"/>
      <c r="L160" s="158"/>
      <c r="M160" s="163"/>
      <c r="N160" s="164"/>
      <c r="O160" s="164"/>
      <c r="P160" s="165">
        <f>SUM(P161:P205)</f>
        <v>0</v>
      </c>
      <c r="Q160" s="164"/>
      <c r="R160" s="165">
        <f>SUM(R161:R205)</f>
        <v>5.4226688799999998</v>
      </c>
      <c r="S160" s="164"/>
      <c r="T160" s="166">
        <f>SUM(T161:T205)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9" t="s">
        <v>82</v>
      </c>
      <c r="AT160" s="167" t="s">
        <v>73</v>
      </c>
      <c r="AU160" s="167" t="s">
        <v>82</v>
      </c>
      <c r="AY160" s="159" t="s">
        <v>122</v>
      </c>
      <c r="BK160" s="168">
        <f>SUM(BK161:BK205)</f>
        <v>0</v>
      </c>
    </row>
    <row r="161" s="2" customFormat="1" ht="21.75" customHeight="1">
      <c r="A161" s="37"/>
      <c r="B161" s="171"/>
      <c r="C161" s="172" t="s">
        <v>162</v>
      </c>
      <c r="D161" s="172" t="s">
        <v>125</v>
      </c>
      <c r="E161" s="173" t="s">
        <v>274</v>
      </c>
      <c r="F161" s="174" t="s">
        <v>275</v>
      </c>
      <c r="G161" s="175" t="s">
        <v>191</v>
      </c>
      <c r="H161" s="176">
        <v>2.7000000000000002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39</v>
      </c>
      <c r="O161" s="76"/>
      <c r="P161" s="182">
        <f>O161*H161</f>
        <v>0</v>
      </c>
      <c r="Q161" s="182">
        <v>0.056000000000000001</v>
      </c>
      <c r="R161" s="182">
        <f>Q161*H161</f>
        <v>0.1512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129</v>
      </c>
      <c r="AT161" s="184" t="s">
        <v>125</v>
      </c>
      <c r="AU161" s="184" t="s">
        <v>84</v>
      </c>
      <c r="AY161" s="18" t="s">
        <v>122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129</v>
      </c>
      <c r="BM161" s="184" t="s">
        <v>276</v>
      </c>
    </row>
    <row r="162" s="13" customFormat="1">
      <c r="A162" s="13"/>
      <c r="B162" s="186"/>
      <c r="C162" s="13"/>
      <c r="D162" s="187" t="s">
        <v>131</v>
      </c>
      <c r="E162" s="188" t="s">
        <v>1</v>
      </c>
      <c r="F162" s="189" t="s">
        <v>277</v>
      </c>
      <c r="G162" s="13"/>
      <c r="H162" s="190">
        <v>2.7000000000000002</v>
      </c>
      <c r="I162" s="191"/>
      <c r="J162" s="13"/>
      <c r="K162" s="13"/>
      <c r="L162" s="186"/>
      <c r="M162" s="192"/>
      <c r="N162" s="193"/>
      <c r="O162" s="193"/>
      <c r="P162" s="193"/>
      <c r="Q162" s="193"/>
      <c r="R162" s="193"/>
      <c r="S162" s="193"/>
      <c r="T162" s="19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131</v>
      </c>
      <c r="AU162" s="188" t="s">
        <v>84</v>
      </c>
      <c r="AV162" s="13" t="s">
        <v>84</v>
      </c>
      <c r="AW162" s="13" t="s">
        <v>31</v>
      </c>
      <c r="AX162" s="13" t="s">
        <v>82</v>
      </c>
      <c r="AY162" s="188" t="s">
        <v>122</v>
      </c>
    </row>
    <row r="163" s="2" customFormat="1" ht="21.75" customHeight="1">
      <c r="A163" s="37"/>
      <c r="B163" s="171"/>
      <c r="C163" s="172" t="s">
        <v>170</v>
      </c>
      <c r="D163" s="172" t="s">
        <v>125</v>
      </c>
      <c r="E163" s="173" t="s">
        <v>278</v>
      </c>
      <c r="F163" s="174" t="s">
        <v>279</v>
      </c>
      <c r="G163" s="175" t="s">
        <v>191</v>
      </c>
      <c r="H163" s="176">
        <v>85.058000000000007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39</v>
      </c>
      <c r="O163" s="76"/>
      <c r="P163" s="182">
        <f>O163*H163</f>
        <v>0</v>
      </c>
      <c r="Q163" s="182">
        <v>0.0043800000000000002</v>
      </c>
      <c r="R163" s="182">
        <f>Q163*H163</f>
        <v>0.37255404000000003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129</v>
      </c>
      <c r="AT163" s="184" t="s">
        <v>125</v>
      </c>
      <c r="AU163" s="184" t="s">
        <v>84</v>
      </c>
      <c r="AY163" s="18" t="s">
        <v>122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129</v>
      </c>
      <c r="BM163" s="184" t="s">
        <v>280</v>
      </c>
    </row>
    <row r="164" s="15" customFormat="1">
      <c r="A164" s="15"/>
      <c r="B164" s="206"/>
      <c r="C164" s="15"/>
      <c r="D164" s="187" t="s">
        <v>131</v>
      </c>
      <c r="E164" s="207" t="s">
        <v>1</v>
      </c>
      <c r="F164" s="208" t="s">
        <v>281</v>
      </c>
      <c r="G164" s="15"/>
      <c r="H164" s="207" t="s">
        <v>1</v>
      </c>
      <c r="I164" s="209"/>
      <c r="J164" s="15"/>
      <c r="K164" s="15"/>
      <c r="L164" s="206"/>
      <c r="M164" s="210"/>
      <c r="N164" s="211"/>
      <c r="O164" s="211"/>
      <c r="P164" s="211"/>
      <c r="Q164" s="211"/>
      <c r="R164" s="211"/>
      <c r="S164" s="211"/>
      <c r="T164" s="21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7" t="s">
        <v>131</v>
      </c>
      <c r="AU164" s="207" t="s">
        <v>84</v>
      </c>
      <c r="AV164" s="15" t="s">
        <v>82</v>
      </c>
      <c r="AW164" s="15" t="s">
        <v>31</v>
      </c>
      <c r="AX164" s="15" t="s">
        <v>74</v>
      </c>
      <c r="AY164" s="207" t="s">
        <v>122</v>
      </c>
    </row>
    <row r="165" s="13" customFormat="1">
      <c r="A165" s="13"/>
      <c r="B165" s="186"/>
      <c r="C165" s="13"/>
      <c r="D165" s="187" t="s">
        <v>131</v>
      </c>
      <c r="E165" s="188" t="s">
        <v>1</v>
      </c>
      <c r="F165" s="189" t="s">
        <v>282</v>
      </c>
      <c r="G165" s="13"/>
      <c r="H165" s="190">
        <v>19.5</v>
      </c>
      <c r="I165" s="191"/>
      <c r="J165" s="13"/>
      <c r="K165" s="13"/>
      <c r="L165" s="186"/>
      <c r="M165" s="192"/>
      <c r="N165" s="193"/>
      <c r="O165" s="193"/>
      <c r="P165" s="193"/>
      <c r="Q165" s="193"/>
      <c r="R165" s="193"/>
      <c r="S165" s="193"/>
      <c r="T165" s="19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131</v>
      </c>
      <c r="AU165" s="188" t="s">
        <v>84</v>
      </c>
      <c r="AV165" s="13" t="s">
        <v>84</v>
      </c>
      <c r="AW165" s="13" t="s">
        <v>31</v>
      </c>
      <c r="AX165" s="13" t="s">
        <v>74</v>
      </c>
      <c r="AY165" s="188" t="s">
        <v>122</v>
      </c>
    </row>
    <row r="166" s="13" customFormat="1">
      <c r="A166" s="13"/>
      <c r="B166" s="186"/>
      <c r="C166" s="13"/>
      <c r="D166" s="187" t="s">
        <v>131</v>
      </c>
      <c r="E166" s="188" t="s">
        <v>1</v>
      </c>
      <c r="F166" s="189" t="s">
        <v>283</v>
      </c>
      <c r="G166" s="13"/>
      <c r="H166" s="190">
        <v>-3.5459999999999998</v>
      </c>
      <c r="I166" s="191"/>
      <c r="J166" s="13"/>
      <c r="K166" s="13"/>
      <c r="L166" s="186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131</v>
      </c>
      <c r="AU166" s="188" t="s">
        <v>84</v>
      </c>
      <c r="AV166" s="13" t="s">
        <v>84</v>
      </c>
      <c r="AW166" s="13" t="s">
        <v>31</v>
      </c>
      <c r="AX166" s="13" t="s">
        <v>74</v>
      </c>
      <c r="AY166" s="188" t="s">
        <v>122</v>
      </c>
    </row>
    <row r="167" s="15" customFormat="1">
      <c r="A167" s="15"/>
      <c r="B167" s="206"/>
      <c r="C167" s="15"/>
      <c r="D167" s="187" t="s">
        <v>131</v>
      </c>
      <c r="E167" s="207" t="s">
        <v>1</v>
      </c>
      <c r="F167" s="208" t="s">
        <v>284</v>
      </c>
      <c r="G167" s="15"/>
      <c r="H167" s="207" t="s">
        <v>1</v>
      </c>
      <c r="I167" s="209"/>
      <c r="J167" s="15"/>
      <c r="K167" s="15"/>
      <c r="L167" s="206"/>
      <c r="M167" s="210"/>
      <c r="N167" s="211"/>
      <c r="O167" s="211"/>
      <c r="P167" s="211"/>
      <c r="Q167" s="211"/>
      <c r="R167" s="211"/>
      <c r="S167" s="211"/>
      <c r="T167" s="21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07" t="s">
        <v>131</v>
      </c>
      <c r="AU167" s="207" t="s">
        <v>84</v>
      </c>
      <c r="AV167" s="15" t="s">
        <v>82</v>
      </c>
      <c r="AW167" s="15" t="s">
        <v>31</v>
      </c>
      <c r="AX167" s="15" t="s">
        <v>74</v>
      </c>
      <c r="AY167" s="207" t="s">
        <v>122</v>
      </c>
    </row>
    <row r="168" s="13" customFormat="1">
      <c r="A168" s="13"/>
      <c r="B168" s="186"/>
      <c r="C168" s="13"/>
      <c r="D168" s="187" t="s">
        <v>131</v>
      </c>
      <c r="E168" s="188" t="s">
        <v>1</v>
      </c>
      <c r="F168" s="189" t="s">
        <v>285</v>
      </c>
      <c r="G168" s="13"/>
      <c r="H168" s="190">
        <v>10.220000000000001</v>
      </c>
      <c r="I168" s="191"/>
      <c r="J168" s="13"/>
      <c r="K168" s="13"/>
      <c r="L168" s="186"/>
      <c r="M168" s="192"/>
      <c r="N168" s="193"/>
      <c r="O168" s="193"/>
      <c r="P168" s="193"/>
      <c r="Q168" s="193"/>
      <c r="R168" s="193"/>
      <c r="S168" s="193"/>
      <c r="T168" s="19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131</v>
      </c>
      <c r="AU168" s="188" t="s">
        <v>84</v>
      </c>
      <c r="AV168" s="13" t="s">
        <v>84</v>
      </c>
      <c r="AW168" s="13" t="s">
        <v>31</v>
      </c>
      <c r="AX168" s="13" t="s">
        <v>74</v>
      </c>
      <c r="AY168" s="188" t="s">
        <v>122</v>
      </c>
    </row>
    <row r="169" s="13" customFormat="1">
      <c r="A169" s="13"/>
      <c r="B169" s="186"/>
      <c r="C169" s="13"/>
      <c r="D169" s="187" t="s">
        <v>131</v>
      </c>
      <c r="E169" s="188" t="s">
        <v>1</v>
      </c>
      <c r="F169" s="189" t="s">
        <v>254</v>
      </c>
      <c r="G169" s="13"/>
      <c r="H169" s="190">
        <v>-1.5760000000000001</v>
      </c>
      <c r="I169" s="191"/>
      <c r="J169" s="13"/>
      <c r="K169" s="13"/>
      <c r="L169" s="186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131</v>
      </c>
      <c r="AU169" s="188" t="s">
        <v>84</v>
      </c>
      <c r="AV169" s="13" t="s">
        <v>84</v>
      </c>
      <c r="AW169" s="13" t="s">
        <v>31</v>
      </c>
      <c r="AX169" s="13" t="s">
        <v>74</v>
      </c>
      <c r="AY169" s="188" t="s">
        <v>122</v>
      </c>
    </row>
    <row r="170" s="15" customFormat="1">
      <c r="A170" s="15"/>
      <c r="B170" s="206"/>
      <c r="C170" s="15"/>
      <c r="D170" s="187" t="s">
        <v>131</v>
      </c>
      <c r="E170" s="207" t="s">
        <v>1</v>
      </c>
      <c r="F170" s="208" t="s">
        <v>286</v>
      </c>
      <c r="G170" s="15"/>
      <c r="H170" s="207" t="s">
        <v>1</v>
      </c>
      <c r="I170" s="209"/>
      <c r="J170" s="15"/>
      <c r="K170" s="15"/>
      <c r="L170" s="206"/>
      <c r="M170" s="210"/>
      <c r="N170" s="211"/>
      <c r="O170" s="211"/>
      <c r="P170" s="211"/>
      <c r="Q170" s="211"/>
      <c r="R170" s="211"/>
      <c r="S170" s="211"/>
      <c r="T170" s="21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7" t="s">
        <v>131</v>
      </c>
      <c r="AU170" s="207" t="s">
        <v>84</v>
      </c>
      <c r="AV170" s="15" t="s">
        <v>82</v>
      </c>
      <c r="AW170" s="15" t="s">
        <v>31</v>
      </c>
      <c r="AX170" s="15" t="s">
        <v>74</v>
      </c>
      <c r="AY170" s="207" t="s">
        <v>122</v>
      </c>
    </row>
    <row r="171" s="13" customFormat="1">
      <c r="A171" s="13"/>
      <c r="B171" s="186"/>
      <c r="C171" s="13"/>
      <c r="D171" s="187" t="s">
        <v>131</v>
      </c>
      <c r="E171" s="188" t="s">
        <v>1</v>
      </c>
      <c r="F171" s="189" t="s">
        <v>287</v>
      </c>
      <c r="G171" s="13"/>
      <c r="H171" s="190">
        <v>19.460000000000001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131</v>
      </c>
      <c r="AU171" s="188" t="s">
        <v>84</v>
      </c>
      <c r="AV171" s="13" t="s">
        <v>84</v>
      </c>
      <c r="AW171" s="13" t="s">
        <v>31</v>
      </c>
      <c r="AX171" s="13" t="s">
        <v>74</v>
      </c>
      <c r="AY171" s="188" t="s">
        <v>122</v>
      </c>
    </row>
    <row r="172" s="13" customFormat="1">
      <c r="A172" s="13"/>
      <c r="B172" s="186"/>
      <c r="C172" s="13"/>
      <c r="D172" s="187" t="s">
        <v>131</v>
      </c>
      <c r="E172" s="188" t="s">
        <v>1</v>
      </c>
      <c r="F172" s="189" t="s">
        <v>288</v>
      </c>
      <c r="G172" s="13"/>
      <c r="H172" s="190">
        <v>2.52</v>
      </c>
      <c r="I172" s="191"/>
      <c r="J172" s="13"/>
      <c r="K172" s="13"/>
      <c r="L172" s="186"/>
      <c r="M172" s="192"/>
      <c r="N172" s="193"/>
      <c r="O172" s="193"/>
      <c r="P172" s="193"/>
      <c r="Q172" s="193"/>
      <c r="R172" s="193"/>
      <c r="S172" s="193"/>
      <c r="T172" s="19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131</v>
      </c>
      <c r="AU172" s="188" t="s">
        <v>84</v>
      </c>
      <c r="AV172" s="13" t="s">
        <v>84</v>
      </c>
      <c r="AW172" s="13" t="s">
        <v>31</v>
      </c>
      <c r="AX172" s="13" t="s">
        <v>74</v>
      </c>
      <c r="AY172" s="188" t="s">
        <v>122</v>
      </c>
    </row>
    <row r="173" s="13" customFormat="1">
      <c r="A173" s="13"/>
      <c r="B173" s="186"/>
      <c r="C173" s="13"/>
      <c r="D173" s="187" t="s">
        <v>131</v>
      </c>
      <c r="E173" s="188" t="s">
        <v>1</v>
      </c>
      <c r="F173" s="189" t="s">
        <v>289</v>
      </c>
      <c r="G173" s="13"/>
      <c r="H173" s="190">
        <v>-4.7279999999999998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131</v>
      </c>
      <c r="AU173" s="188" t="s">
        <v>84</v>
      </c>
      <c r="AV173" s="13" t="s">
        <v>84</v>
      </c>
      <c r="AW173" s="13" t="s">
        <v>31</v>
      </c>
      <c r="AX173" s="13" t="s">
        <v>74</v>
      </c>
      <c r="AY173" s="188" t="s">
        <v>122</v>
      </c>
    </row>
    <row r="174" s="15" customFormat="1">
      <c r="A174" s="15"/>
      <c r="B174" s="206"/>
      <c r="C174" s="15"/>
      <c r="D174" s="187" t="s">
        <v>131</v>
      </c>
      <c r="E174" s="207" t="s">
        <v>1</v>
      </c>
      <c r="F174" s="208" t="s">
        <v>290</v>
      </c>
      <c r="G174" s="15"/>
      <c r="H174" s="207" t="s">
        <v>1</v>
      </c>
      <c r="I174" s="209"/>
      <c r="J174" s="15"/>
      <c r="K174" s="15"/>
      <c r="L174" s="206"/>
      <c r="M174" s="210"/>
      <c r="N174" s="211"/>
      <c r="O174" s="211"/>
      <c r="P174" s="211"/>
      <c r="Q174" s="211"/>
      <c r="R174" s="211"/>
      <c r="S174" s="211"/>
      <c r="T174" s="21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07" t="s">
        <v>131</v>
      </c>
      <c r="AU174" s="207" t="s">
        <v>84</v>
      </c>
      <c r="AV174" s="15" t="s">
        <v>82</v>
      </c>
      <c r="AW174" s="15" t="s">
        <v>31</v>
      </c>
      <c r="AX174" s="15" t="s">
        <v>74</v>
      </c>
      <c r="AY174" s="207" t="s">
        <v>122</v>
      </c>
    </row>
    <row r="175" s="13" customFormat="1">
      <c r="A175" s="13"/>
      <c r="B175" s="186"/>
      <c r="C175" s="13"/>
      <c r="D175" s="187" t="s">
        <v>131</v>
      </c>
      <c r="E175" s="188" t="s">
        <v>1</v>
      </c>
      <c r="F175" s="189" t="s">
        <v>291</v>
      </c>
      <c r="G175" s="13"/>
      <c r="H175" s="190">
        <v>24.079999999999998</v>
      </c>
      <c r="I175" s="191"/>
      <c r="J175" s="13"/>
      <c r="K175" s="13"/>
      <c r="L175" s="186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131</v>
      </c>
      <c r="AU175" s="188" t="s">
        <v>84</v>
      </c>
      <c r="AV175" s="13" t="s">
        <v>84</v>
      </c>
      <c r="AW175" s="13" t="s">
        <v>31</v>
      </c>
      <c r="AX175" s="13" t="s">
        <v>74</v>
      </c>
      <c r="AY175" s="188" t="s">
        <v>122</v>
      </c>
    </row>
    <row r="176" s="13" customFormat="1">
      <c r="A176" s="13"/>
      <c r="B176" s="186"/>
      <c r="C176" s="13"/>
      <c r="D176" s="187" t="s">
        <v>131</v>
      </c>
      <c r="E176" s="188" t="s">
        <v>1</v>
      </c>
      <c r="F176" s="189" t="s">
        <v>254</v>
      </c>
      <c r="G176" s="13"/>
      <c r="H176" s="190">
        <v>-1.5760000000000001</v>
      </c>
      <c r="I176" s="191"/>
      <c r="J176" s="13"/>
      <c r="K176" s="13"/>
      <c r="L176" s="186"/>
      <c r="M176" s="192"/>
      <c r="N176" s="193"/>
      <c r="O176" s="193"/>
      <c r="P176" s="193"/>
      <c r="Q176" s="193"/>
      <c r="R176" s="193"/>
      <c r="S176" s="193"/>
      <c r="T176" s="19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131</v>
      </c>
      <c r="AU176" s="188" t="s">
        <v>84</v>
      </c>
      <c r="AV176" s="13" t="s">
        <v>84</v>
      </c>
      <c r="AW176" s="13" t="s">
        <v>31</v>
      </c>
      <c r="AX176" s="13" t="s">
        <v>74</v>
      </c>
      <c r="AY176" s="188" t="s">
        <v>122</v>
      </c>
    </row>
    <row r="177" s="15" customFormat="1">
      <c r="A177" s="15"/>
      <c r="B177" s="206"/>
      <c r="C177" s="15"/>
      <c r="D177" s="187" t="s">
        <v>131</v>
      </c>
      <c r="E177" s="207" t="s">
        <v>1</v>
      </c>
      <c r="F177" s="208" t="s">
        <v>292</v>
      </c>
      <c r="G177" s="15"/>
      <c r="H177" s="207" t="s">
        <v>1</v>
      </c>
      <c r="I177" s="209"/>
      <c r="J177" s="15"/>
      <c r="K177" s="15"/>
      <c r="L177" s="206"/>
      <c r="M177" s="210"/>
      <c r="N177" s="211"/>
      <c r="O177" s="211"/>
      <c r="P177" s="211"/>
      <c r="Q177" s="211"/>
      <c r="R177" s="211"/>
      <c r="S177" s="211"/>
      <c r="T177" s="21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07" t="s">
        <v>131</v>
      </c>
      <c r="AU177" s="207" t="s">
        <v>84</v>
      </c>
      <c r="AV177" s="15" t="s">
        <v>82</v>
      </c>
      <c r="AW177" s="15" t="s">
        <v>31</v>
      </c>
      <c r="AX177" s="15" t="s">
        <v>74</v>
      </c>
      <c r="AY177" s="207" t="s">
        <v>122</v>
      </c>
    </row>
    <row r="178" s="13" customFormat="1">
      <c r="A178" s="13"/>
      <c r="B178" s="186"/>
      <c r="C178" s="13"/>
      <c r="D178" s="187" t="s">
        <v>131</v>
      </c>
      <c r="E178" s="188" t="s">
        <v>1</v>
      </c>
      <c r="F178" s="189" t="s">
        <v>293</v>
      </c>
      <c r="G178" s="13"/>
      <c r="H178" s="190">
        <v>22.280000000000001</v>
      </c>
      <c r="I178" s="191"/>
      <c r="J178" s="13"/>
      <c r="K178" s="13"/>
      <c r="L178" s="186"/>
      <c r="M178" s="192"/>
      <c r="N178" s="193"/>
      <c r="O178" s="193"/>
      <c r="P178" s="193"/>
      <c r="Q178" s="193"/>
      <c r="R178" s="193"/>
      <c r="S178" s="193"/>
      <c r="T178" s="19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8" t="s">
        <v>131</v>
      </c>
      <c r="AU178" s="188" t="s">
        <v>84</v>
      </c>
      <c r="AV178" s="13" t="s">
        <v>84</v>
      </c>
      <c r="AW178" s="13" t="s">
        <v>31</v>
      </c>
      <c r="AX178" s="13" t="s">
        <v>74</v>
      </c>
      <c r="AY178" s="188" t="s">
        <v>122</v>
      </c>
    </row>
    <row r="179" s="13" customFormat="1">
      <c r="A179" s="13"/>
      <c r="B179" s="186"/>
      <c r="C179" s="13"/>
      <c r="D179" s="187" t="s">
        <v>131</v>
      </c>
      <c r="E179" s="188" t="s">
        <v>1</v>
      </c>
      <c r="F179" s="189" t="s">
        <v>254</v>
      </c>
      <c r="G179" s="13"/>
      <c r="H179" s="190">
        <v>-1.5760000000000001</v>
      </c>
      <c r="I179" s="191"/>
      <c r="J179" s="13"/>
      <c r="K179" s="13"/>
      <c r="L179" s="186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131</v>
      </c>
      <c r="AU179" s="188" t="s">
        <v>84</v>
      </c>
      <c r="AV179" s="13" t="s">
        <v>84</v>
      </c>
      <c r="AW179" s="13" t="s">
        <v>31</v>
      </c>
      <c r="AX179" s="13" t="s">
        <v>74</v>
      </c>
      <c r="AY179" s="188" t="s">
        <v>122</v>
      </c>
    </row>
    <row r="180" s="14" customFormat="1">
      <c r="A180" s="14"/>
      <c r="B180" s="195"/>
      <c r="C180" s="14"/>
      <c r="D180" s="187" t="s">
        <v>131</v>
      </c>
      <c r="E180" s="196" t="s">
        <v>1</v>
      </c>
      <c r="F180" s="197" t="s">
        <v>134</v>
      </c>
      <c r="G180" s="14"/>
      <c r="H180" s="198">
        <v>85.058000000000021</v>
      </c>
      <c r="I180" s="199"/>
      <c r="J180" s="14"/>
      <c r="K180" s="14"/>
      <c r="L180" s="195"/>
      <c r="M180" s="200"/>
      <c r="N180" s="201"/>
      <c r="O180" s="201"/>
      <c r="P180" s="201"/>
      <c r="Q180" s="201"/>
      <c r="R180" s="201"/>
      <c r="S180" s="201"/>
      <c r="T180" s="20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6" t="s">
        <v>131</v>
      </c>
      <c r="AU180" s="196" t="s">
        <v>84</v>
      </c>
      <c r="AV180" s="14" t="s">
        <v>129</v>
      </c>
      <c r="AW180" s="14" t="s">
        <v>31</v>
      </c>
      <c r="AX180" s="14" t="s">
        <v>82</v>
      </c>
      <c r="AY180" s="196" t="s">
        <v>122</v>
      </c>
    </row>
    <row r="181" s="2" customFormat="1" ht="21.75" customHeight="1">
      <c r="A181" s="37"/>
      <c r="B181" s="171"/>
      <c r="C181" s="172" t="s">
        <v>123</v>
      </c>
      <c r="D181" s="172" t="s">
        <v>125</v>
      </c>
      <c r="E181" s="173" t="s">
        <v>294</v>
      </c>
      <c r="F181" s="174" t="s">
        <v>295</v>
      </c>
      <c r="G181" s="175" t="s">
        <v>191</v>
      </c>
      <c r="H181" s="176">
        <v>85.058000000000007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39</v>
      </c>
      <c r="O181" s="76"/>
      <c r="P181" s="182">
        <f>O181*H181</f>
        <v>0</v>
      </c>
      <c r="Q181" s="182">
        <v>0.0030000000000000001</v>
      </c>
      <c r="R181" s="182">
        <f>Q181*H181</f>
        <v>0.25517400000000001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129</v>
      </c>
      <c r="AT181" s="184" t="s">
        <v>125</v>
      </c>
      <c r="AU181" s="184" t="s">
        <v>84</v>
      </c>
      <c r="AY181" s="18" t="s">
        <v>122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82</v>
      </c>
      <c r="BK181" s="185">
        <f>ROUND(I181*H181,2)</f>
        <v>0</v>
      </c>
      <c r="BL181" s="18" t="s">
        <v>129</v>
      </c>
      <c r="BM181" s="184" t="s">
        <v>296</v>
      </c>
    </row>
    <row r="182" s="2" customFormat="1" ht="44.25" customHeight="1">
      <c r="A182" s="37"/>
      <c r="B182" s="171"/>
      <c r="C182" s="172" t="s">
        <v>181</v>
      </c>
      <c r="D182" s="172" t="s">
        <v>125</v>
      </c>
      <c r="E182" s="173" t="s">
        <v>297</v>
      </c>
      <c r="F182" s="174" t="s">
        <v>298</v>
      </c>
      <c r="G182" s="175" t="s">
        <v>191</v>
      </c>
      <c r="H182" s="176">
        <v>205.17599999999999</v>
      </c>
      <c r="I182" s="177"/>
      <c r="J182" s="178">
        <f>ROUND(I182*H182,2)</f>
        <v>0</v>
      </c>
      <c r="K182" s="179"/>
      <c r="L182" s="38"/>
      <c r="M182" s="180" t="s">
        <v>1</v>
      </c>
      <c r="N182" s="181" t="s">
        <v>39</v>
      </c>
      <c r="O182" s="76"/>
      <c r="P182" s="182">
        <f>O182*H182</f>
        <v>0</v>
      </c>
      <c r="Q182" s="182">
        <v>0.0206</v>
      </c>
      <c r="R182" s="182">
        <f>Q182*H182</f>
        <v>4.2266256000000002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129</v>
      </c>
      <c r="AT182" s="184" t="s">
        <v>125</v>
      </c>
      <c r="AU182" s="184" t="s">
        <v>84</v>
      </c>
      <c r="AY182" s="18" t="s">
        <v>122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82</v>
      </c>
      <c r="BK182" s="185">
        <f>ROUND(I182*H182,2)</f>
        <v>0</v>
      </c>
      <c r="BL182" s="18" t="s">
        <v>129</v>
      </c>
      <c r="BM182" s="184" t="s">
        <v>299</v>
      </c>
    </row>
    <row r="183" s="15" customFormat="1">
      <c r="A183" s="15"/>
      <c r="B183" s="206"/>
      <c r="C183" s="15"/>
      <c r="D183" s="187" t="s">
        <v>131</v>
      </c>
      <c r="E183" s="207" t="s">
        <v>1</v>
      </c>
      <c r="F183" s="208" t="s">
        <v>300</v>
      </c>
      <c r="G183" s="15"/>
      <c r="H183" s="207" t="s">
        <v>1</v>
      </c>
      <c r="I183" s="209"/>
      <c r="J183" s="15"/>
      <c r="K183" s="15"/>
      <c r="L183" s="206"/>
      <c r="M183" s="210"/>
      <c r="N183" s="211"/>
      <c r="O183" s="211"/>
      <c r="P183" s="211"/>
      <c r="Q183" s="211"/>
      <c r="R183" s="211"/>
      <c r="S183" s="211"/>
      <c r="T183" s="21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7" t="s">
        <v>131</v>
      </c>
      <c r="AU183" s="207" t="s">
        <v>84</v>
      </c>
      <c r="AV183" s="15" t="s">
        <v>82</v>
      </c>
      <c r="AW183" s="15" t="s">
        <v>31</v>
      </c>
      <c r="AX183" s="15" t="s">
        <v>74</v>
      </c>
      <c r="AY183" s="207" t="s">
        <v>122</v>
      </c>
    </row>
    <row r="184" s="13" customFormat="1">
      <c r="A184" s="13"/>
      <c r="B184" s="186"/>
      <c r="C184" s="13"/>
      <c r="D184" s="187" t="s">
        <v>131</v>
      </c>
      <c r="E184" s="188" t="s">
        <v>1</v>
      </c>
      <c r="F184" s="189" t="s">
        <v>301</v>
      </c>
      <c r="G184" s="13"/>
      <c r="H184" s="190">
        <v>89.075000000000003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131</v>
      </c>
      <c r="AU184" s="188" t="s">
        <v>84</v>
      </c>
      <c r="AV184" s="13" t="s">
        <v>84</v>
      </c>
      <c r="AW184" s="13" t="s">
        <v>31</v>
      </c>
      <c r="AX184" s="13" t="s">
        <v>74</v>
      </c>
      <c r="AY184" s="188" t="s">
        <v>122</v>
      </c>
    </row>
    <row r="185" s="13" customFormat="1">
      <c r="A185" s="13"/>
      <c r="B185" s="186"/>
      <c r="C185" s="13"/>
      <c r="D185" s="187" t="s">
        <v>131</v>
      </c>
      <c r="E185" s="188" t="s">
        <v>1</v>
      </c>
      <c r="F185" s="189" t="s">
        <v>302</v>
      </c>
      <c r="G185" s="13"/>
      <c r="H185" s="190">
        <v>-1.7729999999999999</v>
      </c>
      <c r="I185" s="191"/>
      <c r="J185" s="13"/>
      <c r="K185" s="13"/>
      <c r="L185" s="186"/>
      <c r="M185" s="192"/>
      <c r="N185" s="193"/>
      <c r="O185" s="193"/>
      <c r="P185" s="193"/>
      <c r="Q185" s="193"/>
      <c r="R185" s="193"/>
      <c r="S185" s="193"/>
      <c r="T185" s="19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131</v>
      </c>
      <c r="AU185" s="188" t="s">
        <v>84</v>
      </c>
      <c r="AV185" s="13" t="s">
        <v>84</v>
      </c>
      <c r="AW185" s="13" t="s">
        <v>31</v>
      </c>
      <c r="AX185" s="13" t="s">
        <v>74</v>
      </c>
      <c r="AY185" s="188" t="s">
        <v>122</v>
      </c>
    </row>
    <row r="186" s="13" customFormat="1">
      <c r="A186" s="13"/>
      <c r="B186" s="186"/>
      <c r="C186" s="13"/>
      <c r="D186" s="187" t="s">
        <v>131</v>
      </c>
      <c r="E186" s="188" t="s">
        <v>1</v>
      </c>
      <c r="F186" s="189" t="s">
        <v>303</v>
      </c>
      <c r="G186" s="13"/>
      <c r="H186" s="190">
        <v>6.4349999999999996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131</v>
      </c>
      <c r="AU186" s="188" t="s">
        <v>84</v>
      </c>
      <c r="AV186" s="13" t="s">
        <v>84</v>
      </c>
      <c r="AW186" s="13" t="s">
        <v>31</v>
      </c>
      <c r="AX186" s="13" t="s">
        <v>74</v>
      </c>
      <c r="AY186" s="188" t="s">
        <v>122</v>
      </c>
    </row>
    <row r="187" s="15" customFormat="1">
      <c r="A187" s="15"/>
      <c r="B187" s="206"/>
      <c r="C187" s="15"/>
      <c r="D187" s="187" t="s">
        <v>131</v>
      </c>
      <c r="E187" s="207" t="s">
        <v>1</v>
      </c>
      <c r="F187" s="208" t="s">
        <v>292</v>
      </c>
      <c r="G187" s="15"/>
      <c r="H187" s="207" t="s">
        <v>1</v>
      </c>
      <c r="I187" s="209"/>
      <c r="J187" s="15"/>
      <c r="K187" s="15"/>
      <c r="L187" s="206"/>
      <c r="M187" s="210"/>
      <c r="N187" s="211"/>
      <c r="O187" s="211"/>
      <c r="P187" s="211"/>
      <c r="Q187" s="211"/>
      <c r="R187" s="211"/>
      <c r="S187" s="211"/>
      <c r="T187" s="21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07" t="s">
        <v>131</v>
      </c>
      <c r="AU187" s="207" t="s">
        <v>84</v>
      </c>
      <c r="AV187" s="15" t="s">
        <v>82</v>
      </c>
      <c r="AW187" s="15" t="s">
        <v>31</v>
      </c>
      <c r="AX187" s="15" t="s">
        <v>74</v>
      </c>
      <c r="AY187" s="207" t="s">
        <v>122</v>
      </c>
    </row>
    <row r="188" s="13" customFormat="1">
      <c r="A188" s="13"/>
      <c r="B188" s="186"/>
      <c r="C188" s="13"/>
      <c r="D188" s="187" t="s">
        <v>131</v>
      </c>
      <c r="E188" s="188" t="s">
        <v>1</v>
      </c>
      <c r="F188" s="189" t="s">
        <v>304</v>
      </c>
      <c r="G188" s="13"/>
      <c r="H188" s="190">
        <v>30.858000000000001</v>
      </c>
      <c r="I188" s="191"/>
      <c r="J188" s="13"/>
      <c r="K188" s="13"/>
      <c r="L188" s="186"/>
      <c r="M188" s="192"/>
      <c r="N188" s="193"/>
      <c r="O188" s="193"/>
      <c r="P188" s="193"/>
      <c r="Q188" s="193"/>
      <c r="R188" s="193"/>
      <c r="S188" s="193"/>
      <c r="T188" s="19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131</v>
      </c>
      <c r="AU188" s="188" t="s">
        <v>84</v>
      </c>
      <c r="AV188" s="13" t="s">
        <v>84</v>
      </c>
      <c r="AW188" s="13" t="s">
        <v>31</v>
      </c>
      <c r="AX188" s="13" t="s">
        <v>74</v>
      </c>
      <c r="AY188" s="188" t="s">
        <v>122</v>
      </c>
    </row>
    <row r="189" s="13" customFormat="1">
      <c r="A189" s="13"/>
      <c r="B189" s="186"/>
      <c r="C189" s="13"/>
      <c r="D189" s="187" t="s">
        <v>131</v>
      </c>
      <c r="E189" s="188" t="s">
        <v>1</v>
      </c>
      <c r="F189" s="189" t="s">
        <v>305</v>
      </c>
      <c r="G189" s="13"/>
      <c r="H189" s="190">
        <v>7.04</v>
      </c>
      <c r="I189" s="191"/>
      <c r="J189" s="13"/>
      <c r="K189" s="13"/>
      <c r="L189" s="186"/>
      <c r="M189" s="192"/>
      <c r="N189" s="193"/>
      <c r="O189" s="193"/>
      <c r="P189" s="193"/>
      <c r="Q189" s="193"/>
      <c r="R189" s="193"/>
      <c r="S189" s="193"/>
      <c r="T189" s="19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8" t="s">
        <v>131</v>
      </c>
      <c r="AU189" s="188" t="s">
        <v>84</v>
      </c>
      <c r="AV189" s="13" t="s">
        <v>84</v>
      </c>
      <c r="AW189" s="13" t="s">
        <v>31</v>
      </c>
      <c r="AX189" s="13" t="s">
        <v>74</v>
      </c>
      <c r="AY189" s="188" t="s">
        <v>122</v>
      </c>
    </row>
    <row r="190" s="13" customFormat="1">
      <c r="A190" s="13"/>
      <c r="B190" s="186"/>
      <c r="C190" s="13"/>
      <c r="D190" s="187" t="s">
        <v>131</v>
      </c>
      <c r="E190" s="188" t="s">
        <v>1</v>
      </c>
      <c r="F190" s="189" t="s">
        <v>306</v>
      </c>
      <c r="G190" s="13"/>
      <c r="H190" s="190">
        <v>23.276</v>
      </c>
      <c r="I190" s="191"/>
      <c r="J190" s="13"/>
      <c r="K190" s="13"/>
      <c r="L190" s="186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131</v>
      </c>
      <c r="AU190" s="188" t="s">
        <v>84</v>
      </c>
      <c r="AV190" s="13" t="s">
        <v>84</v>
      </c>
      <c r="AW190" s="13" t="s">
        <v>31</v>
      </c>
      <c r="AX190" s="13" t="s">
        <v>74</v>
      </c>
      <c r="AY190" s="188" t="s">
        <v>122</v>
      </c>
    </row>
    <row r="191" s="15" customFormat="1">
      <c r="A191" s="15"/>
      <c r="B191" s="206"/>
      <c r="C191" s="15"/>
      <c r="D191" s="187" t="s">
        <v>131</v>
      </c>
      <c r="E191" s="207" t="s">
        <v>1</v>
      </c>
      <c r="F191" s="208" t="s">
        <v>286</v>
      </c>
      <c r="G191" s="15"/>
      <c r="H191" s="207" t="s">
        <v>1</v>
      </c>
      <c r="I191" s="209"/>
      <c r="J191" s="15"/>
      <c r="K191" s="15"/>
      <c r="L191" s="206"/>
      <c r="M191" s="210"/>
      <c r="N191" s="211"/>
      <c r="O191" s="211"/>
      <c r="P191" s="211"/>
      <c r="Q191" s="211"/>
      <c r="R191" s="211"/>
      <c r="S191" s="211"/>
      <c r="T191" s="21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7" t="s">
        <v>131</v>
      </c>
      <c r="AU191" s="207" t="s">
        <v>84</v>
      </c>
      <c r="AV191" s="15" t="s">
        <v>82</v>
      </c>
      <c r="AW191" s="15" t="s">
        <v>31</v>
      </c>
      <c r="AX191" s="15" t="s">
        <v>74</v>
      </c>
      <c r="AY191" s="207" t="s">
        <v>122</v>
      </c>
    </row>
    <row r="192" s="13" customFormat="1">
      <c r="A192" s="13"/>
      <c r="B192" s="186"/>
      <c r="C192" s="13"/>
      <c r="D192" s="187" t="s">
        <v>131</v>
      </c>
      <c r="E192" s="188" t="s">
        <v>1</v>
      </c>
      <c r="F192" s="189" t="s">
        <v>307</v>
      </c>
      <c r="G192" s="13"/>
      <c r="H192" s="190">
        <v>16.452999999999999</v>
      </c>
      <c r="I192" s="191"/>
      <c r="J192" s="13"/>
      <c r="K192" s="13"/>
      <c r="L192" s="186"/>
      <c r="M192" s="192"/>
      <c r="N192" s="193"/>
      <c r="O192" s="193"/>
      <c r="P192" s="193"/>
      <c r="Q192" s="193"/>
      <c r="R192" s="193"/>
      <c r="S192" s="193"/>
      <c r="T192" s="19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131</v>
      </c>
      <c r="AU192" s="188" t="s">
        <v>84</v>
      </c>
      <c r="AV192" s="13" t="s">
        <v>84</v>
      </c>
      <c r="AW192" s="13" t="s">
        <v>31</v>
      </c>
      <c r="AX192" s="13" t="s">
        <v>74</v>
      </c>
      <c r="AY192" s="188" t="s">
        <v>122</v>
      </c>
    </row>
    <row r="193" s="13" customFormat="1">
      <c r="A193" s="13"/>
      <c r="B193" s="186"/>
      <c r="C193" s="13"/>
      <c r="D193" s="187" t="s">
        <v>131</v>
      </c>
      <c r="E193" s="188" t="s">
        <v>1</v>
      </c>
      <c r="F193" s="189" t="s">
        <v>302</v>
      </c>
      <c r="G193" s="13"/>
      <c r="H193" s="190">
        <v>-1.7729999999999999</v>
      </c>
      <c r="I193" s="191"/>
      <c r="J193" s="13"/>
      <c r="K193" s="13"/>
      <c r="L193" s="186"/>
      <c r="M193" s="192"/>
      <c r="N193" s="193"/>
      <c r="O193" s="193"/>
      <c r="P193" s="193"/>
      <c r="Q193" s="193"/>
      <c r="R193" s="193"/>
      <c r="S193" s="193"/>
      <c r="T193" s="19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8" t="s">
        <v>131</v>
      </c>
      <c r="AU193" s="188" t="s">
        <v>84</v>
      </c>
      <c r="AV193" s="13" t="s">
        <v>84</v>
      </c>
      <c r="AW193" s="13" t="s">
        <v>31</v>
      </c>
      <c r="AX193" s="13" t="s">
        <v>74</v>
      </c>
      <c r="AY193" s="188" t="s">
        <v>122</v>
      </c>
    </row>
    <row r="194" s="15" customFormat="1">
      <c r="A194" s="15"/>
      <c r="B194" s="206"/>
      <c r="C194" s="15"/>
      <c r="D194" s="187" t="s">
        <v>131</v>
      </c>
      <c r="E194" s="207" t="s">
        <v>1</v>
      </c>
      <c r="F194" s="208" t="s">
        <v>284</v>
      </c>
      <c r="G194" s="15"/>
      <c r="H194" s="207" t="s">
        <v>1</v>
      </c>
      <c r="I194" s="209"/>
      <c r="J194" s="15"/>
      <c r="K194" s="15"/>
      <c r="L194" s="206"/>
      <c r="M194" s="210"/>
      <c r="N194" s="211"/>
      <c r="O194" s="211"/>
      <c r="P194" s="211"/>
      <c r="Q194" s="211"/>
      <c r="R194" s="211"/>
      <c r="S194" s="211"/>
      <c r="T194" s="21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07" t="s">
        <v>131</v>
      </c>
      <c r="AU194" s="207" t="s">
        <v>84</v>
      </c>
      <c r="AV194" s="15" t="s">
        <v>82</v>
      </c>
      <c r="AW194" s="15" t="s">
        <v>31</v>
      </c>
      <c r="AX194" s="15" t="s">
        <v>74</v>
      </c>
      <c r="AY194" s="207" t="s">
        <v>122</v>
      </c>
    </row>
    <row r="195" s="13" customFormat="1">
      <c r="A195" s="13"/>
      <c r="B195" s="186"/>
      <c r="C195" s="13"/>
      <c r="D195" s="187" t="s">
        <v>131</v>
      </c>
      <c r="E195" s="188" t="s">
        <v>1</v>
      </c>
      <c r="F195" s="189" t="s">
        <v>308</v>
      </c>
      <c r="G195" s="13"/>
      <c r="H195" s="190">
        <v>35.585000000000001</v>
      </c>
      <c r="I195" s="191"/>
      <c r="J195" s="13"/>
      <c r="K195" s="13"/>
      <c r="L195" s="186"/>
      <c r="M195" s="192"/>
      <c r="N195" s="193"/>
      <c r="O195" s="193"/>
      <c r="P195" s="193"/>
      <c r="Q195" s="193"/>
      <c r="R195" s="193"/>
      <c r="S195" s="193"/>
      <c r="T195" s="19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131</v>
      </c>
      <c r="AU195" s="188" t="s">
        <v>84</v>
      </c>
      <c r="AV195" s="13" t="s">
        <v>84</v>
      </c>
      <c r="AW195" s="13" t="s">
        <v>31</v>
      </c>
      <c r="AX195" s="13" t="s">
        <v>74</v>
      </c>
      <c r="AY195" s="188" t="s">
        <v>122</v>
      </c>
    </row>
    <row r="196" s="14" customFormat="1">
      <c r="A196" s="14"/>
      <c r="B196" s="195"/>
      <c r="C196" s="14"/>
      <c r="D196" s="187" t="s">
        <v>131</v>
      </c>
      <c r="E196" s="196" t="s">
        <v>1</v>
      </c>
      <c r="F196" s="197" t="s">
        <v>134</v>
      </c>
      <c r="G196" s="14"/>
      <c r="H196" s="198">
        <v>205.17600000000005</v>
      </c>
      <c r="I196" s="199"/>
      <c r="J196" s="14"/>
      <c r="K196" s="14"/>
      <c r="L196" s="195"/>
      <c r="M196" s="200"/>
      <c r="N196" s="201"/>
      <c r="O196" s="201"/>
      <c r="P196" s="201"/>
      <c r="Q196" s="201"/>
      <c r="R196" s="201"/>
      <c r="S196" s="201"/>
      <c r="T196" s="20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6" t="s">
        <v>131</v>
      </c>
      <c r="AU196" s="196" t="s">
        <v>84</v>
      </c>
      <c r="AV196" s="14" t="s">
        <v>129</v>
      </c>
      <c r="AW196" s="14" t="s">
        <v>31</v>
      </c>
      <c r="AX196" s="14" t="s">
        <v>82</v>
      </c>
      <c r="AY196" s="196" t="s">
        <v>122</v>
      </c>
    </row>
    <row r="197" s="2" customFormat="1" ht="24.15" customHeight="1">
      <c r="A197" s="37"/>
      <c r="B197" s="171"/>
      <c r="C197" s="172" t="s">
        <v>188</v>
      </c>
      <c r="D197" s="172" t="s">
        <v>125</v>
      </c>
      <c r="E197" s="173" t="s">
        <v>309</v>
      </c>
      <c r="F197" s="174" t="s">
        <v>310</v>
      </c>
      <c r="G197" s="175" t="s">
        <v>128</v>
      </c>
      <c r="H197" s="176">
        <v>0.16200000000000001</v>
      </c>
      <c r="I197" s="177"/>
      <c r="J197" s="178">
        <f>ROUND(I197*H197,2)</f>
        <v>0</v>
      </c>
      <c r="K197" s="179"/>
      <c r="L197" s="38"/>
      <c r="M197" s="180" t="s">
        <v>1</v>
      </c>
      <c r="N197" s="181" t="s">
        <v>39</v>
      </c>
      <c r="O197" s="76"/>
      <c r="P197" s="182">
        <f>O197*H197</f>
        <v>0</v>
      </c>
      <c r="Q197" s="182">
        <v>2.3010199999999998</v>
      </c>
      <c r="R197" s="182">
        <f>Q197*H197</f>
        <v>0.37276524</v>
      </c>
      <c r="S197" s="182">
        <v>0</v>
      </c>
      <c r="T197" s="18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4" t="s">
        <v>129</v>
      </c>
      <c r="AT197" s="184" t="s">
        <v>125</v>
      </c>
      <c r="AU197" s="184" t="s">
        <v>84</v>
      </c>
      <c r="AY197" s="18" t="s">
        <v>122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82</v>
      </c>
      <c r="BK197" s="185">
        <f>ROUND(I197*H197,2)</f>
        <v>0</v>
      </c>
      <c r="BL197" s="18" t="s">
        <v>129</v>
      </c>
      <c r="BM197" s="184" t="s">
        <v>311</v>
      </c>
    </row>
    <row r="198" s="13" customFormat="1">
      <c r="A198" s="13"/>
      <c r="B198" s="186"/>
      <c r="C198" s="13"/>
      <c r="D198" s="187" t="s">
        <v>131</v>
      </c>
      <c r="E198" s="188" t="s">
        <v>1</v>
      </c>
      <c r="F198" s="189" t="s">
        <v>312</v>
      </c>
      <c r="G198" s="13"/>
      <c r="H198" s="190">
        <v>0.065000000000000002</v>
      </c>
      <c r="I198" s="191"/>
      <c r="J198" s="13"/>
      <c r="K198" s="13"/>
      <c r="L198" s="186"/>
      <c r="M198" s="192"/>
      <c r="N198" s="193"/>
      <c r="O198" s="193"/>
      <c r="P198" s="193"/>
      <c r="Q198" s="193"/>
      <c r="R198" s="193"/>
      <c r="S198" s="193"/>
      <c r="T198" s="19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131</v>
      </c>
      <c r="AU198" s="188" t="s">
        <v>84</v>
      </c>
      <c r="AV198" s="13" t="s">
        <v>84</v>
      </c>
      <c r="AW198" s="13" t="s">
        <v>31</v>
      </c>
      <c r="AX198" s="13" t="s">
        <v>74</v>
      </c>
      <c r="AY198" s="188" t="s">
        <v>122</v>
      </c>
    </row>
    <row r="199" s="13" customFormat="1">
      <c r="A199" s="13"/>
      <c r="B199" s="186"/>
      <c r="C199" s="13"/>
      <c r="D199" s="187" t="s">
        <v>131</v>
      </c>
      <c r="E199" s="188" t="s">
        <v>1</v>
      </c>
      <c r="F199" s="189" t="s">
        <v>313</v>
      </c>
      <c r="G199" s="13"/>
      <c r="H199" s="190">
        <v>0.036999999999999998</v>
      </c>
      <c r="I199" s="191"/>
      <c r="J199" s="13"/>
      <c r="K199" s="13"/>
      <c r="L199" s="186"/>
      <c r="M199" s="192"/>
      <c r="N199" s="193"/>
      <c r="O199" s="193"/>
      <c r="P199" s="193"/>
      <c r="Q199" s="193"/>
      <c r="R199" s="193"/>
      <c r="S199" s="193"/>
      <c r="T199" s="19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131</v>
      </c>
      <c r="AU199" s="188" t="s">
        <v>84</v>
      </c>
      <c r="AV199" s="13" t="s">
        <v>84</v>
      </c>
      <c r="AW199" s="13" t="s">
        <v>31</v>
      </c>
      <c r="AX199" s="13" t="s">
        <v>74</v>
      </c>
      <c r="AY199" s="188" t="s">
        <v>122</v>
      </c>
    </row>
    <row r="200" s="13" customFormat="1">
      <c r="A200" s="13"/>
      <c r="B200" s="186"/>
      <c r="C200" s="13"/>
      <c r="D200" s="187" t="s">
        <v>131</v>
      </c>
      <c r="E200" s="188" t="s">
        <v>1</v>
      </c>
      <c r="F200" s="189" t="s">
        <v>314</v>
      </c>
      <c r="G200" s="13"/>
      <c r="H200" s="190">
        <v>0.024</v>
      </c>
      <c r="I200" s="191"/>
      <c r="J200" s="13"/>
      <c r="K200" s="13"/>
      <c r="L200" s="186"/>
      <c r="M200" s="192"/>
      <c r="N200" s="193"/>
      <c r="O200" s="193"/>
      <c r="P200" s="193"/>
      <c r="Q200" s="193"/>
      <c r="R200" s="193"/>
      <c r="S200" s="193"/>
      <c r="T200" s="19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8" t="s">
        <v>131</v>
      </c>
      <c r="AU200" s="188" t="s">
        <v>84</v>
      </c>
      <c r="AV200" s="13" t="s">
        <v>84</v>
      </c>
      <c r="AW200" s="13" t="s">
        <v>31</v>
      </c>
      <c r="AX200" s="13" t="s">
        <v>74</v>
      </c>
      <c r="AY200" s="188" t="s">
        <v>122</v>
      </c>
    </row>
    <row r="201" s="13" customFormat="1">
      <c r="A201" s="13"/>
      <c r="B201" s="186"/>
      <c r="C201" s="13"/>
      <c r="D201" s="187" t="s">
        <v>131</v>
      </c>
      <c r="E201" s="188" t="s">
        <v>1</v>
      </c>
      <c r="F201" s="189" t="s">
        <v>315</v>
      </c>
      <c r="G201" s="13"/>
      <c r="H201" s="190">
        <v>0.035999999999999997</v>
      </c>
      <c r="I201" s="191"/>
      <c r="J201" s="13"/>
      <c r="K201" s="13"/>
      <c r="L201" s="186"/>
      <c r="M201" s="192"/>
      <c r="N201" s="193"/>
      <c r="O201" s="193"/>
      <c r="P201" s="193"/>
      <c r="Q201" s="193"/>
      <c r="R201" s="193"/>
      <c r="S201" s="193"/>
      <c r="T201" s="19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131</v>
      </c>
      <c r="AU201" s="188" t="s">
        <v>84</v>
      </c>
      <c r="AV201" s="13" t="s">
        <v>84</v>
      </c>
      <c r="AW201" s="13" t="s">
        <v>31</v>
      </c>
      <c r="AX201" s="13" t="s">
        <v>74</v>
      </c>
      <c r="AY201" s="188" t="s">
        <v>122</v>
      </c>
    </row>
    <row r="202" s="14" customFormat="1">
      <c r="A202" s="14"/>
      <c r="B202" s="195"/>
      <c r="C202" s="14"/>
      <c r="D202" s="187" t="s">
        <v>131</v>
      </c>
      <c r="E202" s="196" t="s">
        <v>1</v>
      </c>
      <c r="F202" s="197" t="s">
        <v>134</v>
      </c>
      <c r="G202" s="14"/>
      <c r="H202" s="198">
        <v>0.16200000000000001</v>
      </c>
      <c r="I202" s="199"/>
      <c r="J202" s="14"/>
      <c r="K202" s="14"/>
      <c r="L202" s="195"/>
      <c r="M202" s="200"/>
      <c r="N202" s="201"/>
      <c r="O202" s="201"/>
      <c r="P202" s="201"/>
      <c r="Q202" s="201"/>
      <c r="R202" s="201"/>
      <c r="S202" s="201"/>
      <c r="T202" s="20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6" t="s">
        <v>131</v>
      </c>
      <c r="AU202" s="196" t="s">
        <v>84</v>
      </c>
      <c r="AV202" s="14" t="s">
        <v>129</v>
      </c>
      <c r="AW202" s="14" t="s">
        <v>31</v>
      </c>
      <c r="AX202" s="14" t="s">
        <v>82</v>
      </c>
      <c r="AY202" s="196" t="s">
        <v>122</v>
      </c>
    </row>
    <row r="203" s="2" customFormat="1" ht="24.15" customHeight="1">
      <c r="A203" s="37"/>
      <c r="B203" s="171"/>
      <c r="C203" s="172" t="s">
        <v>8</v>
      </c>
      <c r="D203" s="172" t="s">
        <v>125</v>
      </c>
      <c r="E203" s="173" t="s">
        <v>316</v>
      </c>
      <c r="F203" s="174" t="s">
        <v>317</v>
      </c>
      <c r="G203" s="175" t="s">
        <v>184</v>
      </c>
      <c r="H203" s="176">
        <v>3</v>
      </c>
      <c r="I203" s="177"/>
      <c r="J203" s="178">
        <f>ROUND(I203*H203,2)</f>
        <v>0</v>
      </c>
      <c r="K203" s="179"/>
      <c r="L203" s="38"/>
      <c r="M203" s="180" t="s">
        <v>1</v>
      </c>
      <c r="N203" s="181" t="s">
        <v>39</v>
      </c>
      <c r="O203" s="76"/>
      <c r="P203" s="182">
        <f>O203*H203</f>
        <v>0</v>
      </c>
      <c r="Q203" s="182">
        <v>0.00048000000000000001</v>
      </c>
      <c r="R203" s="182">
        <f>Q203*H203</f>
        <v>0.0014400000000000001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129</v>
      </c>
      <c r="AT203" s="184" t="s">
        <v>125</v>
      </c>
      <c r="AU203" s="184" t="s">
        <v>84</v>
      </c>
      <c r="AY203" s="18" t="s">
        <v>122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82</v>
      </c>
      <c r="BK203" s="185">
        <f>ROUND(I203*H203,2)</f>
        <v>0</v>
      </c>
      <c r="BL203" s="18" t="s">
        <v>129</v>
      </c>
      <c r="BM203" s="184" t="s">
        <v>318</v>
      </c>
    </row>
    <row r="204" s="2" customFormat="1" ht="24.15" customHeight="1">
      <c r="A204" s="37"/>
      <c r="B204" s="171"/>
      <c r="C204" s="213" t="s">
        <v>199</v>
      </c>
      <c r="D204" s="213" t="s">
        <v>319</v>
      </c>
      <c r="E204" s="214" t="s">
        <v>320</v>
      </c>
      <c r="F204" s="215" t="s">
        <v>321</v>
      </c>
      <c r="G204" s="216" t="s">
        <v>184</v>
      </c>
      <c r="H204" s="217">
        <v>1</v>
      </c>
      <c r="I204" s="218"/>
      <c r="J204" s="219">
        <f>ROUND(I204*H204,2)</f>
        <v>0</v>
      </c>
      <c r="K204" s="220"/>
      <c r="L204" s="221"/>
      <c r="M204" s="222" t="s">
        <v>1</v>
      </c>
      <c r="N204" s="223" t="s">
        <v>39</v>
      </c>
      <c r="O204" s="76"/>
      <c r="P204" s="182">
        <f>O204*H204</f>
        <v>0</v>
      </c>
      <c r="Q204" s="182">
        <v>0.012489999999999999</v>
      </c>
      <c r="R204" s="182">
        <f>Q204*H204</f>
        <v>0.012489999999999999</v>
      </c>
      <c r="S204" s="182">
        <v>0</v>
      </c>
      <c r="T204" s="18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4" t="s">
        <v>170</v>
      </c>
      <c r="AT204" s="184" t="s">
        <v>319</v>
      </c>
      <c r="AU204" s="184" t="s">
        <v>84</v>
      </c>
      <c r="AY204" s="18" t="s">
        <v>122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8" t="s">
        <v>82</v>
      </c>
      <c r="BK204" s="185">
        <f>ROUND(I204*H204,2)</f>
        <v>0</v>
      </c>
      <c r="BL204" s="18" t="s">
        <v>129</v>
      </c>
      <c r="BM204" s="184" t="s">
        <v>322</v>
      </c>
    </row>
    <row r="205" s="2" customFormat="1" ht="24.15" customHeight="1">
      <c r="A205" s="37"/>
      <c r="B205" s="171"/>
      <c r="C205" s="213" t="s">
        <v>203</v>
      </c>
      <c r="D205" s="213" t="s">
        <v>319</v>
      </c>
      <c r="E205" s="214" t="s">
        <v>323</v>
      </c>
      <c r="F205" s="215" t="s">
        <v>324</v>
      </c>
      <c r="G205" s="216" t="s">
        <v>184</v>
      </c>
      <c r="H205" s="217">
        <v>2</v>
      </c>
      <c r="I205" s="218"/>
      <c r="J205" s="219">
        <f>ROUND(I205*H205,2)</f>
        <v>0</v>
      </c>
      <c r="K205" s="220"/>
      <c r="L205" s="221"/>
      <c r="M205" s="222" t="s">
        <v>1</v>
      </c>
      <c r="N205" s="223" t="s">
        <v>39</v>
      </c>
      <c r="O205" s="76"/>
      <c r="P205" s="182">
        <f>O205*H205</f>
        <v>0</v>
      </c>
      <c r="Q205" s="182">
        <v>0.01521</v>
      </c>
      <c r="R205" s="182">
        <f>Q205*H205</f>
        <v>0.030419999999999999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170</v>
      </c>
      <c r="AT205" s="184" t="s">
        <v>319</v>
      </c>
      <c r="AU205" s="184" t="s">
        <v>84</v>
      </c>
      <c r="AY205" s="18" t="s">
        <v>122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82</v>
      </c>
      <c r="BK205" s="185">
        <f>ROUND(I205*H205,2)</f>
        <v>0</v>
      </c>
      <c r="BL205" s="18" t="s">
        <v>129</v>
      </c>
      <c r="BM205" s="184" t="s">
        <v>325</v>
      </c>
    </row>
    <row r="206" s="12" customFormat="1" ht="22.8" customHeight="1">
      <c r="A206" s="12"/>
      <c r="B206" s="158"/>
      <c r="C206" s="12"/>
      <c r="D206" s="159" t="s">
        <v>73</v>
      </c>
      <c r="E206" s="169" t="s">
        <v>123</v>
      </c>
      <c r="F206" s="169" t="s">
        <v>124</v>
      </c>
      <c r="G206" s="12"/>
      <c r="H206" s="12"/>
      <c r="I206" s="161"/>
      <c r="J206" s="170">
        <f>BK206</f>
        <v>0</v>
      </c>
      <c r="K206" s="12"/>
      <c r="L206" s="158"/>
      <c r="M206" s="163"/>
      <c r="N206" s="164"/>
      <c r="O206" s="164"/>
      <c r="P206" s="165">
        <f>P207</f>
        <v>0</v>
      </c>
      <c r="Q206" s="164"/>
      <c r="R206" s="165">
        <f>R207</f>
        <v>0.012648999999999999</v>
      </c>
      <c r="S206" s="164"/>
      <c r="T206" s="166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9" t="s">
        <v>82</v>
      </c>
      <c r="AT206" s="167" t="s">
        <v>73</v>
      </c>
      <c r="AU206" s="167" t="s">
        <v>82</v>
      </c>
      <c r="AY206" s="159" t="s">
        <v>122</v>
      </c>
      <c r="BK206" s="168">
        <f>BK207</f>
        <v>0</v>
      </c>
    </row>
    <row r="207" s="2" customFormat="1" ht="33" customHeight="1">
      <c r="A207" s="37"/>
      <c r="B207" s="171"/>
      <c r="C207" s="172" t="s">
        <v>207</v>
      </c>
      <c r="D207" s="172" t="s">
        <v>125</v>
      </c>
      <c r="E207" s="173" t="s">
        <v>326</v>
      </c>
      <c r="F207" s="174" t="s">
        <v>327</v>
      </c>
      <c r="G207" s="175" t="s">
        <v>191</v>
      </c>
      <c r="H207" s="176">
        <v>97.299999999999997</v>
      </c>
      <c r="I207" s="177"/>
      <c r="J207" s="178">
        <f>ROUND(I207*H207,2)</f>
        <v>0</v>
      </c>
      <c r="K207" s="179"/>
      <c r="L207" s="38"/>
      <c r="M207" s="180" t="s">
        <v>1</v>
      </c>
      <c r="N207" s="181" t="s">
        <v>39</v>
      </c>
      <c r="O207" s="76"/>
      <c r="P207" s="182">
        <f>O207*H207</f>
        <v>0</v>
      </c>
      <c r="Q207" s="182">
        <v>0.00012999999999999999</v>
      </c>
      <c r="R207" s="182">
        <f>Q207*H207</f>
        <v>0.012648999999999999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129</v>
      </c>
      <c r="AT207" s="184" t="s">
        <v>125</v>
      </c>
      <c r="AU207" s="184" t="s">
        <v>84</v>
      </c>
      <c r="AY207" s="18" t="s">
        <v>122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82</v>
      </c>
      <c r="BK207" s="185">
        <f>ROUND(I207*H207,2)</f>
        <v>0</v>
      </c>
      <c r="BL207" s="18" t="s">
        <v>129</v>
      </c>
      <c r="BM207" s="184" t="s">
        <v>328</v>
      </c>
    </row>
    <row r="208" s="12" customFormat="1" ht="22.8" customHeight="1">
      <c r="A208" s="12"/>
      <c r="B208" s="158"/>
      <c r="C208" s="12"/>
      <c r="D208" s="159" t="s">
        <v>73</v>
      </c>
      <c r="E208" s="169" t="s">
        <v>329</v>
      </c>
      <c r="F208" s="169" t="s">
        <v>330</v>
      </c>
      <c r="G208" s="12"/>
      <c r="H208" s="12"/>
      <c r="I208" s="161"/>
      <c r="J208" s="170">
        <f>BK208</f>
        <v>0</v>
      </c>
      <c r="K208" s="12"/>
      <c r="L208" s="158"/>
      <c r="M208" s="163"/>
      <c r="N208" s="164"/>
      <c r="O208" s="164"/>
      <c r="P208" s="165">
        <f>P209</f>
        <v>0</v>
      </c>
      <c r="Q208" s="164"/>
      <c r="R208" s="165">
        <f>R209</f>
        <v>0</v>
      </c>
      <c r="S208" s="164"/>
      <c r="T208" s="166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9" t="s">
        <v>82</v>
      </c>
      <c r="AT208" s="167" t="s">
        <v>73</v>
      </c>
      <c r="AU208" s="167" t="s">
        <v>82</v>
      </c>
      <c r="AY208" s="159" t="s">
        <v>122</v>
      </c>
      <c r="BK208" s="168">
        <f>BK209</f>
        <v>0</v>
      </c>
    </row>
    <row r="209" s="2" customFormat="1" ht="24.15" customHeight="1">
      <c r="A209" s="37"/>
      <c r="B209" s="171"/>
      <c r="C209" s="172" t="s">
        <v>174</v>
      </c>
      <c r="D209" s="172" t="s">
        <v>125</v>
      </c>
      <c r="E209" s="173" t="s">
        <v>331</v>
      </c>
      <c r="F209" s="174" t="s">
        <v>332</v>
      </c>
      <c r="G209" s="175" t="s">
        <v>151</v>
      </c>
      <c r="H209" s="176">
        <v>8.1560000000000006</v>
      </c>
      <c r="I209" s="177"/>
      <c r="J209" s="178">
        <f>ROUND(I209*H209,2)</f>
        <v>0</v>
      </c>
      <c r="K209" s="179"/>
      <c r="L209" s="38"/>
      <c r="M209" s="180" t="s">
        <v>1</v>
      </c>
      <c r="N209" s="181" t="s">
        <v>39</v>
      </c>
      <c r="O209" s="76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129</v>
      </c>
      <c r="AT209" s="184" t="s">
        <v>125</v>
      </c>
      <c r="AU209" s="184" t="s">
        <v>84</v>
      </c>
      <c r="AY209" s="18" t="s">
        <v>122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82</v>
      </c>
      <c r="BK209" s="185">
        <f>ROUND(I209*H209,2)</f>
        <v>0</v>
      </c>
      <c r="BL209" s="18" t="s">
        <v>129</v>
      </c>
      <c r="BM209" s="184" t="s">
        <v>333</v>
      </c>
    </row>
    <row r="210" s="12" customFormat="1" ht="25.92" customHeight="1">
      <c r="A210" s="12"/>
      <c r="B210" s="158"/>
      <c r="C210" s="12"/>
      <c r="D210" s="159" t="s">
        <v>73</v>
      </c>
      <c r="E210" s="160" t="s">
        <v>166</v>
      </c>
      <c r="F210" s="160" t="s">
        <v>167</v>
      </c>
      <c r="G210" s="12"/>
      <c r="H210" s="12"/>
      <c r="I210" s="161"/>
      <c r="J210" s="162">
        <f>BK210</f>
        <v>0</v>
      </c>
      <c r="K210" s="12"/>
      <c r="L210" s="158"/>
      <c r="M210" s="163"/>
      <c r="N210" s="164"/>
      <c r="O210" s="164"/>
      <c r="P210" s="165">
        <f>P211+P216+P220+P222+P231+P235+P241+P252+P288+P293</f>
        <v>0</v>
      </c>
      <c r="Q210" s="164"/>
      <c r="R210" s="165">
        <f>R211+R216+R220+R222+R231+R235+R241+R252+R288+R293</f>
        <v>2.7919071799999995</v>
      </c>
      <c r="S210" s="164"/>
      <c r="T210" s="166">
        <f>T211+T216+T220+T222+T231+T235+T241+T252+T288+T293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9" t="s">
        <v>84</v>
      </c>
      <c r="AT210" s="167" t="s">
        <v>73</v>
      </c>
      <c r="AU210" s="167" t="s">
        <v>74</v>
      </c>
      <c r="AY210" s="159" t="s">
        <v>122</v>
      </c>
      <c r="BK210" s="168">
        <f>BK211+BK216+BK220+BK222+BK231+BK235+BK241+BK252+BK288+BK293</f>
        <v>0</v>
      </c>
    </row>
    <row r="211" s="12" customFormat="1" ht="22.8" customHeight="1">
      <c r="A211" s="12"/>
      <c r="B211" s="158"/>
      <c r="C211" s="12"/>
      <c r="D211" s="159" t="s">
        <v>73</v>
      </c>
      <c r="E211" s="169" t="s">
        <v>334</v>
      </c>
      <c r="F211" s="169" t="s">
        <v>335</v>
      </c>
      <c r="G211" s="12"/>
      <c r="H211" s="12"/>
      <c r="I211" s="161"/>
      <c r="J211" s="170">
        <f>BK211</f>
        <v>0</v>
      </c>
      <c r="K211" s="12"/>
      <c r="L211" s="158"/>
      <c r="M211" s="163"/>
      <c r="N211" s="164"/>
      <c r="O211" s="164"/>
      <c r="P211" s="165">
        <f>SUM(P212:P215)</f>
        <v>0</v>
      </c>
      <c r="Q211" s="164"/>
      <c r="R211" s="165">
        <f>SUM(R212:R215)</f>
        <v>0.16711000000000001</v>
      </c>
      <c r="S211" s="164"/>
      <c r="T211" s="166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9" t="s">
        <v>84</v>
      </c>
      <c r="AT211" s="167" t="s">
        <v>73</v>
      </c>
      <c r="AU211" s="167" t="s">
        <v>82</v>
      </c>
      <c r="AY211" s="159" t="s">
        <v>122</v>
      </c>
      <c r="BK211" s="168">
        <f>SUM(BK212:BK215)</f>
        <v>0</v>
      </c>
    </row>
    <row r="212" s="2" customFormat="1" ht="33" customHeight="1">
      <c r="A212" s="37"/>
      <c r="B212" s="171"/>
      <c r="C212" s="172" t="s">
        <v>218</v>
      </c>
      <c r="D212" s="172" t="s">
        <v>125</v>
      </c>
      <c r="E212" s="173" t="s">
        <v>336</v>
      </c>
      <c r="F212" s="174" t="s">
        <v>337</v>
      </c>
      <c r="G212" s="175" t="s">
        <v>338</v>
      </c>
      <c r="H212" s="176">
        <v>1</v>
      </c>
      <c r="I212" s="177"/>
      <c r="J212" s="178">
        <f>ROUND(I212*H212,2)</f>
        <v>0</v>
      </c>
      <c r="K212" s="179"/>
      <c r="L212" s="38"/>
      <c r="M212" s="180" t="s">
        <v>1</v>
      </c>
      <c r="N212" s="181" t="s">
        <v>39</v>
      </c>
      <c r="O212" s="76"/>
      <c r="P212" s="182">
        <f>O212*H212</f>
        <v>0</v>
      </c>
      <c r="Q212" s="182">
        <v>0.049369999999999997</v>
      </c>
      <c r="R212" s="182">
        <f>Q212*H212</f>
        <v>0.049369999999999997</v>
      </c>
      <c r="S212" s="182">
        <v>0</v>
      </c>
      <c r="T212" s="18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4" t="s">
        <v>174</v>
      </c>
      <c r="AT212" s="184" t="s">
        <v>125</v>
      </c>
      <c r="AU212" s="184" t="s">
        <v>84</v>
      </c>
      <c r="AY212" s="18" t="s">
        <v>122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8" t="s">
        <v>82</v>
      </c>
      <c r="BK212" s="185">
        <f>ROUND(I212*H212,2)</f>
        <v>0</v>
      </c>
      <c r="BL212" s="18" t="s">
        <v>174</v>
      </c>
      <c r="BM212" s="184" t="s">
        <v>339</v>
      </c>
    </row>
    <row r="213" s="2" customFormat="1" ht="21.75" customHeight="1">
      <c r="A213" s="37"/>
      <c r="B213" s="171"/>
      <c r="C213" s="172" t="s">
        <v>224</v>
      </c>
      <c r="D213" s="172" t="s">
        <v>125</v>
      </c>
      <c r="E213" s="173" t="s">
        <v>340</v>
      </c>
      <c r="F213" s="174" t="s">
        <v>341</v>
      </c>
      <c r="G213" s="175" t="s">
        <v>338</v>
      </c>
      <c r="H213" s="176">
        <v>1</v>
      </c>
      <c r="I213" s="177"/>
      <c r="J213" s="178">
        <f>ROUND(I213*H213,2)</f>
        <v>0</v>
      </c>
      <c r="K213" s="179"/>
      <c r="L213" s="38"/>
      <c r="M213" s="180" t="s">
        <v>1</v>
      </c>
      <c r="N213" s="181" t="s">
        <v>39</v>
      </c>
      <c r="O213" s="76"/>
      <c r="P213" s="182">
        <f>O213*H213</f>
        <v>0</v>
      </c>
      <c r="Q213" s="182">
        <v>0.058869999999999999</v>
      </c>
      <c r="R213" s="182">
        <f>Q213*H213</f>
        <v>0.058869999999999999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174</v>
      </c>
      <c r="AT213" s="184" t="s">
        <v>125</v>
      </c>
      <c r="AU213" s="184" t="s">
        <v>84</v>
      </c>
      <c r="AY213" s="18" t="s">
        <v>122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82</v>
      </c>
      <c r="BK213" s="185">
        <f>ROUND(I213*H213,2)</f>
        <v>0</v>
      </c>
      <c r="BL213" s="18" t="s">
        <v>174</v>
      </c>
      <c r="BM213" s="184" t="s">
        <v>342</v>
      </c>
    </row>
    <row r="214" s="2" customFormat="1" ht="21.75" customHeight="1">
      <c r="A214" s="37"/>
      <c r="B214" s="171"/>
      <c r="C214" s="172" t="s">
        <v>343</v>
      </c>
      <c r="D214" s="172" t="s">
        <v>125</v>
      </c>
      <c r="E214" s="173" t="s">
        <v>344</v>
      </c>
      <c r="F214" s="174" t="s">
        <v>345</v>
      </c>
      <c r="G214" s="175" t="s">
        <v>338</v>
      </c>
      <c r="H214" s="176">
        <v>1</v>
      </c>
      <c r="I214" s="177"/>
      <c r="J214" s="178">
        <f>ROUND(I214*H214,2)</f>
        <v>0</v>
      </c>
      <c r="K214" s="179"/>
      <c r="L214" s="38"/>
      <c r="M214" s="180" t="s">
        <v>1</v>
      </c>
      <c r="N214" s="181" t="s">
        <v>39</v>
      </c>
      <c r="O214" s="76"/>
      <c r="P214" s="182">
        <f>O214*H214</f>
        <v>0</v>
      </c>
      <c r="Q214" s="182">
        <v>0.058869999999999999</v>
      </c>
      <c r="R214" s="182">
        <f>Q214*H214</f>
        <v>0.058869999999999999</v>
      </c>
      <c r="S214" s="182">
        <v>0</v>
      </c>
      <c r="T214" s="18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4" t="s">
        <v>174</v>
      </c>
      <c r="AT214" s="184" t="s">
        <v>125</v>
      </c>
      <c r="AU214" s="184" t="s">
        <v>84</v>
      </c>
      <c r="AY214" s="18" t="s">
        <v>122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82</v>
      </c>
      <c r="BK214" s="185">
        <f>ROUND(I214*H214,2)</f>
        <v>0</v>
      </c>
      <c r="BL214" s="18" t="s">
        <v>174</v>
      </c>
      <c r="BM214" s="184" t="s">
        <v>346</v>
      </c>
    </row>
    <row r="215" s="2" customFormat="1" ht="24.15" customHeight="1">
      <c r="A215" s="37"/>
      <c r="B215" s="171"/>
      <c r="C215" s="172" t="s">
        <v>347</v>
      </c>
      <c r="D215" s="172" t="s">
        <v>125</v>
      </c>
      <c r="E215" s="173" t="s">
        <v>348</v>
      </c>
      <c r="F215" s="174" t="s">
        <v>349</v>
      </c>
      <c r="G215" s="175" t="s">
        <v>350</v>
      </c>
      <c r="H215" s="224"/>
      <c r="I215" s="177"/>
      <c r="J215" s="178">
        <f>ROUND(I215*H215,2)</f>
        <v>0</v>
      </c>
      <c r="K215" s="179"/>
      <c r="L215" s="38"/>
      <c r="M215" s="180" t="s">
        <v>1</v>
      </c>
      <c r="N215" s="181" t="s">
        <v>39</v>
      </c>
      <c r="O215" s="76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174</v>
      </c>
      <c r="AT215" s="184" t="s">
        <v>125</v>
      </c>
      <c r="AU215" s="184" t="s">
        <v>84</v>
      </c>
      <c r="AY215" s="18" t="s">
        <v>122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82</v>
      </c>
      <c r="BK215" s="185">
        <f>ROUND(I215*H215,2)</f>
        <v>0</v>
      </c>
      <c r="BL215" s="18" t="s">
        <v>174</v>
      </c>
      <c r="BM215" s="184" t="s">
        <v>351</v>
      </c>
    </row>
    <row r="216" s="12" customFormat="1" ht="22.8" customHeight="1">
      <c r="A216" s="12"/>
      <c r="B216" s="158"/>
      <c r="C216" s="12"/>
      <c r="D216" s="159" t="s">
        <v>73</v>
      </c>
      <c r="E216" s="169" t="s">
        <v>168</v>
      </c>
      <c r="F216" s="169" t="s">
        <v>169</v>
      </c>
      <c r="G216" s="12"/>
      <c r="H216" s="12"/>
      <c r="I216" s="161"/>
      <c r="J216" s="170">
        <f>BK216</f>
        <v>0</v>
      </c>
      <c r="K216" s="12"/>
      <c r="L216" s="158"/>
      <c r="M216" s="163"/>
      <c r="N216" s="164"/>
      <c r="O216" s="164"/>
      <c r="P216" s="165">
        <f>SUM(P217:P219)</f>
        <v>0</v>
      </c>
      <c r="Q216" s="164"/>
      <c r="R216" s="165">
        <f>SUM(R217:R219)</f>
        <v>0.02307</v>
      </c>
      <c r="S216" s="164"/>
      <c r="T216" s="166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9" t="s">
        <v>84</v>
      </c>
      <c r="AT216" s="167" t="s">
        <v>73</v>
      </c>
      <c r="AU216" s="167" t="s">
        <v>82</v>
      </c>
      <c r="AY216" s="159" t="s">
        <v>122</v>
      </c>
      <c r="BK216" s="168">
        <f>SUM(BK217:BK219)</f>
        <v>0</v>
      </c>
    </row>
    <row r="217" s="2" customFormat="1" ht="24.15" customHeight="1">
      <c r="A217" s="37"/>
      <c r="B217" s="171"/>
      <c r="C217" s="172" t="s">
        <v>7</v>
      </c>
      <c r="D217" s="172" t="s">
        <v>125</v>
      </c>
      <c r="E217" s="173" t="s">
        <v>352</v>
      </c>
      <c r="F217" s="174" t="s">
        <v>353</v>
      </c>
      <c r="G217" s="175" t="s">
        <v>173</v>
      </c>
      <c r="H217" s="176">
        <v>1</v>
      </c>
      <c r="I217" s="177"/>
      <c r="J217" s="178">
        <f>ROUND(I217*H217,2)</f>
        <v>0</v>
      </c>
      <c r="K217" s="179"/>
      <c r="L217" s="38"/>
      <c r="M217" s="180" t="s">
        <v>1</v>
      </c>
      <c r="N217" s="181" t="s">
        <v>39</v>
      </c>
      <c r="O217" s="76"/>
      <c r="P217" s="182">
        <f>O217*H217</f>
        <v>0</v>
      </c>
      <c r="Q217" s="182">
        <v>0.021229999999999999</v>
      </c>
      <c r="R217" s="182">
        <f>Q217*H217</f>
        <v>0.021229999999999999</v>
      </c>
      <c r="S217" s="182">
        <v>0</v>
      </c>
      <c r="T217" s="18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4" t="s">
        <v>174</v>
      </c>
      <c r="AT217" s="184" t="s">
        <v>125</v>
      </c>
      <c r="AU217" s="184" t="s">
        <v>84</v>
      </c>
      <c r="AY217" s="18" t="s">
        <v>122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8" t="s">
        <v>82</v>
      </c>
      <c r="BK217" s="185">
        <f>ROUND(I217*H217,2)</f>
        <v>0</v>
      </c>
      <c r="BL217" s="18" t="s">
        <v>174</v>
      </c>
      <c r="BM217" s="184" t="s">
        <v>354</v>
      </c>
    </row>
    <row r="218" s="2" customFormat="1" ht="16.5" customHeight="1">
      <c r="A218" s="37"/>
      <c r="B218" s="171"/>
      <c r="C218" s="172" t="s">
        <v>355</v>
      </c>
      <c r="D218" s="172" t="s">
        <v>125</v>
      </c>
      <c r="E218" s="173" t="s">
        <v>356</v>
      </c>
      <c r="F218" s="174" t="s">
        <v>357</v>
      </c>
      <c r="G218" s="175" t="s">
        <v>173</v>
      </c>
      <c r="H218" s="176">
        <v>1</v>
      </c>
      <c r="I218" s="177"/>
      <c r="J218" s="178">
        <f>ROUND(I218*H218,2)</f>
        <v>0</v>
      </c>
      <c r="K218" s="179"/>
      <c r="L218" s="38"/>
      <c r="M218" s="180" t="s">
        <v>1</v>
      </c>
      <c r="N218" s="181" t="s">
        <v>39</v>
      </c>
      <c r="O218" s="76"/>
      <c r="P218" s="182">
        <f>O218*H218</f>
        <v>0</v>
      </c>
      <c r="Q218" s="182">
        <v>0.0018400000000000001</v>
      </c>
      <c r="R218" s="182">
        <f>Q218*H218</f>
        <v>0.0018400000000000001</v>
      </c>
      <c r="S218" s="182">
        <v>0</v>
      </c>
      <c r="T218" s="18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4" t="s">
        <v>174</v>
      </c>
      <c r="AT218" s="184" t="s">
        <v>125</v>
      </c>
      <c r="AU218" s="184" t="s">
        <v>84</v>
      </c>
      <c r="AY218" s="18" t="s">
        <v>122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82</v>
      </c>
      <c r="BK218" s="185">
        <f>ROUND(I218*H218,2)</f>
        <v>0</v>
      </c>
      <c r="BL218" s="18" t="s">
        <v>174</v>
      </c>
      <c r="BM218" s="184" t="s">
        <v>358</v>
      </c>
    </row>
    <row r="219" s="2" customFormat="1" ht="24.15" customHeight="1">
      <c r="A219" s="37"/>
      <c r="B219" s="171"/>
      <c r="C219" s="172" t="s">
        <v>359</v>
      </c>
      <c r="D219" s="172" t="s">
        <v>125</v>
      </c>
      <c r="E219" s="173" t="s">
        <v>360</v>
      </c>
      <c r="F219" s="174" t="s">
        <v>361</v>
      </c>
      <c r="G219" s="175" t="s">
        <v>350</v>
      </c>
      <c r="H219" s="224"/>
      <c r="I219" s="177"/>
      <c r="J219" s="178">
        <f>ROUND(I219*H219,2)</f>
        <v>0</v>
      </c>
      <c r="K219" s="179"/>
      <c r="L219" s="38"/>
      <c r="M219" s="180" t="s">
        <v>1</v>
      </c>
      <c r="N219" s="181" t="s">
        <v>39</v>
      </c>
      <c r="O219" s="76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4" t="s">
        <v>174</v>
      </c>
      <c r="AT219" s="184" t="s">
        <v>125</v>
      </c>
      <c r="AU219" s="184" t="s">
        <v>84</v>
      </c>
      <c r="AY219" s="18" t="s">
        <v>122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8" t="s">
        <v>82</v>
      </c>
      <c r="BK219" s="185">
        <f>ROUND(I219*H219,2)</f>
        <v>0</v>
      </c>
      <c r="BL219" s="18" t="s">
        <v>174</v>
      </c>
      <c r="BM219" s="184" t="s">
        <v>362</v>
      </c>
    </row>
    <row r="220" s="12" customFormat="1" ht="22.8" customHeight="1">
      <c r="A220" s="12"/>
      <c r="B220" s="158"/>
      <c r="C220" s="12"/>
      <c r="D220" s="159" t="s">
        <v>73</v>
      </c>
      <c r="E220" s="169" t="s">
        <v>363</v>
      </c>
      <c r="F220" s="169" t="s">
        <v>364</v>
      </c>
      <c r="G220" s="12"/>
      <c r="H220" s="12"/>
      <c r="I220" s="161"/>
      <c r="J220" s="170">
        <f>BK220</f>
        <v>0</v>
      </c>
      <c r="K220" s="12"/>
      <c r="L220" s="158"/>
      <c r="M220" s="163"/>
      <c r="N220" s="164"/>
      <c r="O220" s="164"/>
      <c r="P220" s="165">
        <f>P221</f>
        <v>0</v>
      </c>
      <c r="Q220" s="164"/>
      <c r="R220" s="165">
        <f>R221</f>
        <v>0.00167</v>
      </c>
      <c r="S220" s="164"/>
      <c r="T220" s="166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59" t="s">
        <v>84</v>
      </c>
      <c r="AT220" s="167" t="s">
        <v>73</v>
      </c>
      <c r="AU220" s="167" t="s">
        <v>82</v>
      </c>
      <c r="AY220" s="159" t="s">
        <v>122</v>
      </c>
      <c r="BK220" s="168">
        <f>BK221</f>
        <v>0</v>
      </c>
    </row>
    <row r="221" s="2" customFormat="1" ht="16.5" customHeight="1">
      <c r="A221" s="37"/>
      <c r="B221" s="171"/>
      <c r="C221" s="172" t="s">
        <v>365</v>
      </c>
      <c r="D221" s="172" t="s">
        <v>125</v>
      </c>
      <c r="E221" s="173" t="s">
        <v>366</v>
      </c>
      <c r="F221" s="174" t="s">
        <v>367</v>
      </c>
      <c r="G221" s="175" t="s">
        <v>173</v>
      </c>
      <c r="H221" s="176">
        <v>1</v>
      </c>
      <c r="I221" s="177"/>
      <c r="J221" s="178">
        <f>ROUND(I221*H221,2)</f>
        <v>0</v>
      </c>
      <c r="K221" s="179"/>
      <c r="L221" s="38"/>
      <c r="M221" s="180" t="s">
        <v>1</v>
      </c>
      <c r="N221" s="181" t="s">
        <v>39</v>
      </c>
      <c r="O221" s="76"/>
      <c r="P221" s="182">
        <f>O221*H221</f>
        <v>0</v>
      </c>
      <c r="Q221" s="182">
        <v>0.00167</v>
      </c>
      <c r="R221" s="182">
        <f>Q221*H221</f>
        <v>0.00167</v>
      </c>
      <c r="S221" s="182">
        <v>0</v>
      </c>
      <c r="T221" s="18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4" t="s">
        <v>174</v>
      </c>
      <c r="AT221" s="184" t="s">
        <v>125</v>
      </c>
      <c r="AU221" s="184" t="s">
        <v>84</v>
      </c>
      <c r="AY221" s="18" t="s">
        <v>122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82</v>
      </c>
      <c r="BK221" s="185">
        <f>ROUND(I221*H221,2)</f>
        <v>0</v>
      </c>
      <c r="BL221" s="18" t="s">
        <v>174</v>
      </c>
      <c r="BM221" s="184" t="s">
        <v>368</v>
      </c>
    </row>
    <row r="222" s="12" customFormat="1" ht="22.8" customHeight="1">
      <c r="A222" s="12"/>
      <c r="B222" s="158"/>
      <c r="C222" s="12"/>
      <c r="D222" s="159" t="s">
        <v>73</v>
      </c>
      <c r="E222" s="169" t="s">
        <v>179</v>
      </c>
      <c r="F222" s="169" t="s">
        <v>180</v>
      </c>
      <c r="G222" s="12"/>
      <c r="H222" s="12"/>
      <c r="I222" s="161"/>
      <c r="J222" s="170">
        <f>BK222</f>
        <v>0</v>
      </c>
      <c r="K222" s="12"/>
      <c r="L222" s="158"/>
      <c r="M222" s="163"/>
      <c r="N222" s="164"/>
      <c r="O222" s="164"/>
      <c r="P222" s="165">
        <f>SUM(P223:P230)</f>
        <v>0</v>
      </c>
      <c r="Q222" s="164"/>
      <c r="R222" s="165">
        <f>SUM(R223:R230)</f>
        <v>0.02172</v>
      </c>
      <c r="S222" s="164"/>
      <c r="T222" s="166">
        <f>SUM(T223:T230)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9" t="s">
        <v>84</v>
      </c>
      <c r="AT222" s="167" t="s">
        <v>73</v>
      </c>
      <c r="AU222" s="167" t="s">
        <v>82</v>
      </c>
      <c r="AY222" s="159" t="s">
        <v>122</v>
      </c>
      <c r="BK222" s="168">
        <f>SUM(BK223:BK230)</f>
        <v>0</v>
      </c>
    </row>
    <row r="223" s="2" customFormat="1" ht="24.15" customHeight="1">
      <c r="A223" s="37"/>
      <c r="B223" s="171"/>
      <c r="C223" s="172" t="s">
        <v>369</v>
      </c>
      <c r="D223" s="172" t="s">
        <v>125</v>
      </c>
      <c r="E223" s="173" t="s">
        <v>370</v>
      </c>
      <c r="F223" s="174" t="s">
        <v>371</v>
      </c>
      <c r="G223" s="175" t="s">
        <v>144</v>
      </c>
      <c r="H223" s="176">
        <v>100</v>
      </c>
      <c r="I223" s="177"/>
      <c r="J223" s="178">
        <f>ROUND(I223*H223,2)</f>
        <v>0</v>
      </c>
      <c r="K223" s="179"/>
      <c r="L223" s="38"/>
      <c r="M223" s="180" t="s">
        <v>1</v>
      </c>
      <c r="N223" s="181" t="s">
        <v>39</v>
      </c>
      <c r="O223" s="76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4" t="s">
        <v>174</v>
      </c>
      <c r="AT223" s="184" t="s">
        <v>125</v>
      </c>
      <c r="AU223" s="184" t="s">
        <v>84</v>
      </c>
      <c r="AY223" s="18" t="s">
        <v>122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8" t="s">
        <v>82</v>
      </c>
      <c r="BK223" s="185">
        <f>ROUND(I223*H223,2)</f>
        <v>0</v>
      </c>
      <c r="BL223" s="18" t="s">
        <v>174</v>
      </c>
      <c r="BM223" s="184" t="s">
        <v>372</v>
      </c>
    </row>
    <row r="224" s="2" customFormat="1" ht="24.15" customHeight="1">
      <c r="A224" s="37"/>
      <c r="B224" s="171"/>
      <c r="C224" s="213" t="s">
        <v>373</v>
      </c>
      <c r="D224" s="213" t="s">
        <v>319</v>
      </c>
      <c r="E224" s="214" t="s">
        <v>374</v>
      </c>
      <c r="F224" s="215" t="s">
        <v>375</v>
      </c>
      <c r="G224" s="216" t="s">
        <v>144</v>
      </c>
      <c r="H224" s="217">
        <v>115</v>
      </c>
      <c r="I224" s="218"/>
      <c r="J224" s="219">
        <f>ROUND(I224*H224,2)</f>
        <v>0</v>
      </c>
      <c r="K224" s="220"/>
      <c r="L224" s="221"/>
      <c r="M224" s="222" t="s">
        <v>1</v>
      </c>
      <c r="N224" s="223" t="s">
        <v>39</v>
      </c>
      <c r="O224" s="76"/>
      <c r="P224" s="182">
        <f>O224*H224</f>
        <v>0</v>
      </c>
      <c r="Q224" s="182">
        <v>0.00017000000000000001</v>
      </c>
      <c r="R224" s="182">
        <f>Q224*H224</f>
        <v>0.019550000000000001</v>
      </c>
      <c r="S224" s="182">
        <v>0</v>
      </c>
      <c r="T224" s="18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4" t="s">
        <v>376</v>
      </c>
      <c r="AT224" s="184" t="s">
        <v>319</v>
      </c>
      <c r="AU224" s="184" t="s">
        <v>84</v>
      </c>
      <c r="AY224" s="18" t="s">
        <v>122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82</v>
      </c>
      <c r="BK224" s="185">
        <f>ROUND(I224*H224,2)</f>
        <v>0</v>
      </c>
      <c r="BL224" s="18" t="s">
        <v>174</v>
      </c>
      <c r="BM224" s="184" t="s">
        <v>377</v>
      </c>
    </row>
    <row r="225" s="13" customFormat="1">
      <c r="A225" s="13"/>
      <c r="B225" s="186"/>
      <c r="C225" s="13"/>
      <c r="D225" s="187" t="s">
        <v>131</v>
      </c>
      <c r="E225" s="13"/>
      <c r="F225" s="189" t="s">
        <v>378</v>
      </c>
      <c r="G225" s="13"/>
      <c r="H225" s="190">
        <v>115</v>
      </c>
      <c r="I225" s="191"/>
      <c r="J225" s="13"/>
      <c r="K225" s="13"/>
      <c r="L225" s="186"/>
      <c r="M225" s="192"/>
      <c r="N225" s="193"/>
      <c r="O225" s="193"/>
      <c r="P225" s="193"/>
      <c r="Q225" s="193"/>
      <c r="R225" s="193"/>
      <c r="S225" s="193"/>
      <c r="T225" s="19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131</v>
      </c>
      <c r="AU225" s="188" t="s">
        <v>84</v>
      </c>
      <c r="AV225" s="13" t="s">
        <v>84</v>
      </c>
      <c r="AW225" s="13" t="s">
        <v>3</v>
      </c>
      <c r="AX225" s="13" t="s">
        <v>82</v>
      </c>
      <c r="AY225" s="188" t="s">
        <v>122</v>
      </c>
    </row>
    <row r="226" s="2" customFormat="1" ht="37.8" customHeight="1">
      <c r="A226" s="37"/>
      <c r="B226" s="171"/>
      <c r="C226" s="172" t="s">
        <v>379</v>
      </c>
      <c r="D226" s="172" t="s">
        <v>125</v>
      </c>
      <c r="E226" s="173" t="s">
        <v>380</v>
      </c>
      <c r="F226" s="174" t="s">
        <v>381</v>
      </c>
      <c r="G226" s="175" t="s">
        <v>184</v>
      </c>
      <c r="H226" s="176">
        <v>5</v>
      </c>
      <c r="I226" s="177"/>
      <c r="J226" s="178">
        <f>ROUND(I226*H226,2)</f>
        <v>0</v>
      </c>
      <c r="K226" s="179"/>
      <c r="L226" s="38"/>
      <c r="M226" s="180" t="s">
        <v>1</v>
      </c>
      <c r="N226" s="181" t="s">
        <v>39</v>
      </c>
      <c r="O226" s="76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174</v>
      </c>
      <c r="AT226" s="184" t="s">
        <v>125</v>
      </c>
      <c r="AU226" s="184" t="s">
        <v>84</v>
      </c>
      <c r="AY226" s="18" t="s">
        <v>122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82</v>
      </c>
      <c r="BK226" s="185">
        <f>ROUND(I226*H226,2)</f>
        <v>0</v>
      </c>
      <c r="BL226" s="18" t="s">
        <v>174</v>
      </c>
      <c r="BM226" s="184" t="s">
        <v>382</v>
      </c>
    </row>
    <row r="227" s="2" customFormat="1" ht="24.15" customHeight="1">
      <c r="A227" s="37"/>
      <c r="B227" s="171"/>
      <c r="C227" s="213" t="s">
        <v>383</v>
      </c>
      <c r="D227" s="213" t="s">
        <v>319</v>
      </c>
      <c r="E227" s="214" t="s">
        <v>384</v>
      </c>
      <c r="F227" s="215" t="s">
        <v>385</v>
      </c>
      <c r="G227" s="216" t="s">
        <v>184</v>
      </c>
      <c r="H227" s="217">
        <v>5</v>
      </c>
      <c r="I227" s="218"/>
      <c r="J227" s="219">
        <f>ROUND(I227*H227,2)</f>
        <v>0</v>
      </c>
      <c r="K227" s="220"/>
      <c r="L227" s="221"/>
      <c r="M227" s="222" t="s">
        <v>1</v>
      </c>
      <c r="N227" s="223" t="s">
        <v>39</v>
      </c>
      <c r="O227" s="76"/>
      <c r="P227" s="182">
        <f>O227*H227</f>
        <v>0</v>
      </c>
      <c r="Q227" s="182">
        <v>0.00011</v>
      </c>
      <c r="R227" s="182">
        <f>Q227*H227</f>
        <v>0.00055000000000000003</v>
      </c>
      <c r="S227" s="182">
        <v>0</v>
      </c>
      <c r="T227" s="18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4" t="s">
        <v>376</v>
      </c>
      <c r="AT227" s="184" t="s">
        <v>319</v>
      </c>
      <c r="AU227" s="184" t="s">
        <v>84</v>
      </c>
      <c r="AY227" s="18" t="s">
        <v>122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8" t="s">
        <v>82</v>
      </c>
      <c r="BK227" s="185">
        <f>ROUND(I227*H227,2)</f>
        <v>0</v>
      </c>
      <c r="BL227" s="18" t="s">
        <v>174</v>
      </c>
      <c r="BM227" s="184" t="s">
        <v>386</v>
      </c>
    </row>
    <row r="228" s="2" customFormat="1" ht="33" customHeight="1">
      <c r="A228" s="37"/>
      <c r="B228" s="171"/>
      <c r="C228" s="172" t="s">
        <v>387</v>
      </c>
      <c r="D228" s="172" t="s">
        <v>125</v>
      </c>
      <c r="E228" s="173" t="s">
        <v>388</v>
      </c>
      <c r="F228" s="174" t="s">
        <v>389</v>
      </c>
      <c r="G228" s="175" t="s">
        <v>184</v>
      </c>
      <c r="H228" s="176">
        <v>18</v>
      </c>
      <c r="I228" s="177"/>
      <c r="J228" s="178">
        <f>ROUND(I228*H228,2)</f>
        <v>0</v>
      </c>
      <c r="K228" s="179"/>
      <c r="L228" s="38"/>
      <c r="M228" s="180" t="s">
        <v>1</v>
      </c>
      <c r="N228" s="181" t="s">
        <v>39</v>
      </c>
      <c r="O228" s="76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4" t="s">
        <v>174</v>
      </c>
      <c r="AT228" s="184" t="s">
        <v>125</v>
      </c>
      <c r="AU228" s="184" t="s">
        <v>84</v>
      </c>
      <c r="AY228" s="18" t="s">
        <v>122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82</v>
      </c>
      <c r="BK228" s="185">
        <f>ROUND(I228*H228,2)</f>
        <v>0</v>
      </c>
      <c r="BL228" s="18" t="s">
        <v>174</v>
      </c>
      <c r="BM228" s="184" t="s">
        <v>390</v>
      </c>
    </row>
    <row r="229" s="2" customFormat="1" ht="24.15" customHeight="1">
      <c r="A229" s="37"/>
      <c r="B229" s="171"/>
      <c r="C229" s="213" t="s">
        <v>391</v>
      </c>
      <c r="D229" s="213" t="s">
        <v>319</v>
      </c>
      <c r="E229" s="214" t="s">
        <v>392</v>
      </c>
      <c r="F229" s="215" t="s">
        <v>393</v>
      </c>
      <c r="G229" s="216" t="s">
        <v>184</v>
      </c>
      <c r="H229" s="217">
        <v>18</v>
      </c>
      <c r="I229" s="218"/>
      <c r="J229" s="219">
        <f>ROUND(I229*H229,2)</f>
        <v>0</v>
      </c>
      <c r="K229" s="220"/>
      <c r="L229" s="221"/>
      <c r="M229" s="222" t="s">
        <v>1</v>
      </c>
      <c r="N229" s="223" t="s">
        <v>39</v>
      </c>
      <c r="O229" s="76"/>
      <c r="P229" s="182">
        <f>O229*H229</f>
        <v>0</v>
      </c>
      <c r="Q229" s="182">
        <v>9.0000000000000006E-05</v>
      </c>
      <c r="R229" s="182">
        <f>Q229*H229</f>
        <v>0.0016200000000000001</v>
      </c>
      <c r="S229" s="182">
        <v>0</v>
      </c>
      <c r="T229" s="18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4" t="s">
        <v>376</v>
      </c>
      <c r="AT229" s="184" t="s">
        <v>319</v>
      </c>
      <c r="AU229" s="184" t="s">
        <v>84</v>
      </c>
      <c r="AY229" s="18" t="s">
        <v>122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82</v>
      </c>
      <c r="BK229" s="185">
        <f>ROUND(I229*H229,2)</f>
        <v>0</v>
      </c>
      <c r="BL229" s="18" t="s">
        <v>174</v>
      </c>
      <c r="BM229" s="184" t="s">
        <v>394</v>
      </c>
    </row>
    <row r="230" s="2" customFormat="1" ht="24.15" customHeight="1">
      <c r="A230" s="37"/>
      <c r="B230" s="171"/>
      <c r="C230" s="172" t="s">
        <v>395</v>
      </c>
      <c r="D230" s="172" t="s">
        <v>125</v>
      </c>
      <c r="E230" s="173" t="s">
        <v>396</v>
      </c>
      <c r="F230" s="174" t="s">
        <v>397</v>
      </c>
      <c r="G230" s="175" t="s">
        <v>350</v>
      </c>
      <c r="H230" s="224"/>
      <c r="I230" s="177"/>
      <c r="J230" s="178">
        <f>ROUND(I230*H230,2)</f>
        <v>0</v>
      </c>
      <c r="K230" s="179"/>
      <c r="L230" s="38"/>
      <c r="M230" s="180" t="s">
        <v>1</v>
      </c>
      <c r="N230" s="181" t="s">
        <v>39</v>
      </c>
      <c r="O230" s="76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4" t="s">
        <v>174</v>
      </c>
      <c r="AT230" s="184" t="s">
        <v>125</v>
      </c>
      <c r="AU230" s="184" t="s">
        <v>84</v>
      </c>
      <c r="AY230" s="18" t="s">
        <v>122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8" t="s">
        <v>82</v>
      </c>
      <c r="BK230" s="185">
        <f>ROUND(I230*H230,2)</f>
        <v>0</v>
      </c>
      <c r="BL230" s="18" t="s">
        <v>174</v>
      </c>
      <c r="BM230" s="184" t="s">
        <v>398</v>
      </c>
    </row>
    <row r="231" s="12" customFormat="1" ht="22.8" customHeight="1">
      <c r="A231" s="12"/>
      <c r="B231" s="158"/>
      <c r="C231" s="12"/>
      <c r="D231" s="159" t="s">
        <v>73</v>
      </c>
      <c r="E231" s="169" t="s">
        <v>399</v>
      </c>
      <c r="F231" s="169" t="s">
        <v>400</v>
      </c>
      <c r="G231" s="12"/>
      <c r="H231" s="12"/>
      <c r="I231" s="161"/>
      <c r="J231" s="170">
        <f>BK231</f>
        <v>0</v>
      </c>
      <c r="K231" s="12"/>
      <c r="L231" s="158"/>
      <c r="M231" s="163"/>
      <c r="N231" s="164"/>
      <c r="O231" s="164"/>
      <c r="P231" s="165">
        <f>SUM(P232:P234)</f>
        <v>0</v>
      </c>
      <c r="Q231" s="164"/>
      <c r="R231" s="165">
        <f>SUM(R232:R234)</f>
        <v>0.013319999999999999</v>
      </c>
      <c r="S231" s="164"/>
      <c r="T231" s="166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59" t="s">
        <v>84</v>
      </c>
      <c r="AT231" s="167" t="s">
        <v>73</v>
      </c>
      <c r="AU231" s="167" t="s">
        <v>82</v>
      </c>
      <c r="AY231" s="159" t="s">
        <v>122</v>
      </c>
      <c r="BK231" s="168">
        <f>SUM(BK232:BK234)</f>
        <v>0</v>
      </c>
    </row>
    <row r="232" s="2" customFormat="1" ht="24.15" customHeight="1">
      <c r="A232" s="37"/>
      <c r="B232" s="171"/>
      <c r="C232" s="172" t="s">
        <v>376</v>
      </c>
      <c r="D232" s="172" t="s">
        <v>125</v>
      </c>
      <c r="E232" s="173" t="s">
        <v>401</v>
      </c>
      <c r="F232" s="174" t="s">
        <v>402</v>
      </c>
      <c r="G232" s="175" t="s">
        <v>144</v>
      </c>
      <c r="H232" s="176">
        <v>2.96</v>
      </c>
      <c r="I232" s="177"/>
      <c r="J232" s="178">
        <f>ROUND(I232*H232,2)</f>
        <v>0</v>
      </c>
      <c r="K232" s="179"/>
      <c r="L232" s="38"/>
      <c r="M232" s="180" t="s">
        <v>1</v>
      </c>
      <c r="N232" s="181" t="s">
        <v>39</v>
      </c>
      <c r="O232" s="76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4" t="s">
        <v>174</v>
      </c>
      <c r="AT232" s="184" t="s">
        <v>125</v>
      </c>
      <c r="AU232" s="184" t="s">
        <v>84</v>
      </c>
      <c r="AY232" s="18" t="s">
        <v>122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8" t="s">
        <v>82</v>
      </c>
      <c r="BK232" s="185">
        <f>ROUND(I232*H232,2)</f>
        <v>0</v>
      </c>
      <c r="BL232" s="18" t="s">
        <v>174</v>
      </c>
      <c r="BM232" s="184" t="s">
        <v>403</v>
      </c>
    </row>
    <row r="233" s="2" customFormat="1" ht="16.5" customHeight="1">
      <c r="A233" s="37"/>
      <c r="B233" s="171"/>
      <c r="C233" s="213" t="s">
        <v>404</v>
      </c>
      <c r="D233" s="213" t="s">
        <v>319</v>
      </c>
      <c r="E233" s="214" t="s">
        <v>405</v>
      </c>
      <c r="F233" s="215" t="s">
        <v>406</v>
      </c>
      <c r="G233" s="216" t="s">
        <v>144</v>
      </c>
      <c r="H233" s="217">
        <v>2.96</v>
      </c>
      <c r="I233" s="218"/>
      <c r="J233" s="219">
        <f>ROUND(I233*H233,2)</f>
        <v>0</v>
      </c>
      <c r="K233" s="220"/>
      <c r="L233" s="221"/>
      <c r="M233" s="222" t="s">
        <v>1</v>
      </c>
      <c r="N233" s="223" t="s">
        <v>39</v>
      </c>
      <c r="O233" s="76"/>
      <c r="P233" s="182">
        <f>O233*H233</f>
        <v>0</v>
      </c>
      <c r="Q233" s="182">
        <v>0.0044999999999999997</v>
      </c>
      <c r="R233" s="182">
        <f>Q233*H233</f>
        <v>0.013319999999999999</v>
      </c>
      <c r="S233" s="182">
        <v>0</v>
      </c>
      <c r="T233" s="18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4" t="s">
        <v>376</v>
      </c>
      <c r="AT233" s="184" t="s">
        <v>319</v>
      </c>
      <c r="AU233" s="184" t="s">
        <v>84</v>
      </c>
      <c r="AY233" s="18" t="s">
        <v>122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8" t="s">
        <v>82</v>
      </c>
      <c r="BK233" s="185">
        <f>ROUND(I233*H233,2)</f>
        <v>0</v>
      </c>
      <c r="BL233" s="18" t="s">
        <v>174</v>
      </c>
      <c r="BM233" s="184" t="s">
        <v>407</v>
      </c>
    </row>
    <row r="234" s="2" customFormat="1" ht="24.15" customHeight="1">
      <c r="A234" s="37"/>
      <c r="B234" s="171"/>
      <c r="C234" s="172" t="s">
        <v>408</v>
      </c>
      <c r="D234" s="172" t="s">
        <v>125</v>
      </c>
      <c r="E234" s="173" t="s">
        <v>409</v>
      </c>
      <c r="F234" s="174" t="s">
        <v>410</v>
      </c>
      <c r="G234" s="175" t="s">
        <v>350</v>
      </c>
      <c r="H234" s="224"/>
      <c r="I234" s="177"/>
      <c r="J234" s="178">
        <f>ROUND(I234*H234,2)</f>
        <v>0</v>
      </c>
      <c r="K234" s="179"/>
      <c r="L234" s="38"/>
      <c r="M234" s="180" t="s">
        <v>1</v>
      </c>
      <c r="N234" s="181" t="s">
        <v>39</v>
      </c>
      <c r="O234" s="76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4" t="s">
        <v>174</v>
      </c>
      <c r="AT234" s="184" t="s">
        <v>125</v>
      </c>
      <c r="AU234" s="184" t="s">
        <v>84</v>
      </c>
      <c r="AY234" s="18" t="s">
        <v>122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82</v>
      </c>
      <c r="BK234" s="185">
        <f>ROUND(I234*H234,2)</f>
        <v>0</v>
      </c>
      <c r="BL234" s="18" t="s">
        <v>174</v>
      </c>
      <c r="BM234" s="184" t="s">
        <v>411</v>
      </c>
    </row>
    <row r="235" s="12" customFormat="1" ht="22.8" customHeight="1">
      <c r="A235" s="12"/>
      <c r="B235" s="158"/>
      <c r="C235" s="12"/>
      <c r="D235" s="159" t="s">
        <v>73</v>
      </c>
      <c r="E235" s="169" t="s">
        <v>186</v>
      </c>
      <c r="F235" s="169" t="s">
        <v>187</v>
      </c>
      <c r="G235" s="12"/>
      <c r="H235" s="12"/>
      <c r="I235" s="161"/>
      <c r="J235" s="170">
        <f>BK235</f>
        <v>0</v>
      </c>
      <c r="K235" s="12"/>
      <c r="L235" s="158"/>
      <c r="M235" s="163"/>
      <c r="N235" s="164"/>
      <c r="O235" s="164"/>
      <c r="P235" s="165">
        <f>SUM(P236:P240)</f>
        <v>0</v>
      </c>
      <c r="Q235" s="164"/>
      <c r="R235" s="165">
        <f>SUM(R236:R240)</f>
        <v>0.93894500000000003</v>
      </c>
      <c r="S235" s="164"/>
      <c r="T235" s="166">
        <f>SUM(T236:T240)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9" t="s">
        <v>84</v>
      </c>
      <c r="AT235" s="167" t="s">
        <v>73</v>
      </c>
      <c r="AU235" s="167" t="s">
        <v>82</v>
      </c>
      <c r="AY235" s="159" t="s">
        <v>122</v>
      </c>
      <c r="BK235" s="168">
        <f>SUM(BK236:BK240)</f>
        <v>0</v>
      </c>
    </row>
    <row r="236" s="2" customFormat="1" ht="33" customHeight="1">
      <c r="A236" s="37"/>
      <c r="B236" s="171"/>
      <c r="C236" s="172" t="s">
        <v>412</v>
      </c>
      <c r="D236" s="172" t="s">
        <v>125</v>
      </c>
      <c r="E236" s="173" t="s">
        <v>413</v>
      </c>
      <c r="F236" s="174" t="s">
        <v>414</v>
      </c>
      <c r="G236" s="175" t="s">
        <v>191</v>
      </c>
      <c r="H236" s="176">
        <v>97.299999999999997</v>
      </c>
      <c r="I236" s="177"/>
      <c r="J236" s="178">
        <f>ROUND(I236*H236,2)</f>
        <v>0</v>
      </c>
      <c r="K236" s="179"/>
      <c r="L236" s="38"/>
      <c r="M236" s="180" t="s">
        <v>1</v>
      </c>
      <c r="N236" s="181" t="s">
        <v>39</v>
      </c>
      <c r="O236" s="76"/>
      <c r="P236" s="182">
        <f>O236*H236</f>
        <v>0</v>
      </c>
      <c r="Q236" s="182">
        <v>0.00125</v>
      </c>
      <c r="R236" s="182">
        <f>Q236*H236</f>
        <v>0.121625</v>
      </c>
      <c r="S236" s="182">
        <v>0</v>
      </c>
      <c r="T236" s="18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4" t="s">
        <v>174</v>
      </c>
      <c r="AT236" s="184" t="s">
        <v>125</v>
      </c>
      <c r="AU236" s="184" t="s">
        <v>84</v>
      </c>
      <c r="AY236" s="18" t="s">
        <v>122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82</v>
      </c>
      <c r="BK236" s="185">
        <f>ROUND(I236*H236,2)</f>
        <v>0</v>
      </c>
      <c r="BL236" s="18" t="s">
        <v>174</v>
      </c>
      <c r="BM236" s="184" t="s">
        <v>415</v>
      </c>
    </row>
    <row r="237" s="13" customFormat="1">
      <c r="A237" s="13"/>
      <c r="B237" s="186"/>
      <c r="C237" s="13"/>
      <c r="D237" s="187" t="s">
        <v>131</v>
      </c>
      <c r="E237" s="188" t="s">
        <v>1</v>
      </c>
      <c r="F237" s="189" t="s">
        <v>416</v>
      </c>
      <c r="G237" s="13"/>
      <c r="H237" s="190">
        <v>97.299999999999997</v>
      </c>
      <c r="I237" s="191"/>
      <c r="J237" s="13"/>
      <c r="K237" s="13"/>
      <c r="L237" s="186"/>
      <c r="M237" s="192"/>
      <c r="N237" s="193"/>
      <c r="O237" s="193"/>
      <c r="P237" s="193"/>
      <c r="Q237" s="193"/>
      <c r="R237" s="193"/>
      <c r="S237" s="193"/>
      <c r="T237" s="19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8" t="s">
        <v>131</v>
      </c>
      <c r="AU237" s="188" t="s">
        <v>84</v>
      </c>
      <c r="AV237" s="13" t="s">
        <v>84</v>
      </c>
      <c r="AW237" s="13" t="s">
        <v>31</v>
      </c>
      <c r="AX237" s="13" t="s">
        <v>82</v>
      </c>
      <c r="AY237" s="188" t="s">
        <v>122</v>
      </c>
    </row>
    <row r="238" s="2" customFormat="1" ht="24.15" customHeight="1">
      <c r="A238" s="37"/>
      <c r="B238" s="171"/>
      <c r="C238" s="213" t="s">
        <v>417</v>
      </c>
      <c r="D238" s="213" t="s">
        <v>319</v>
      </c>
      <c r="E238" s="214" t="s">
        <v>418</v>
      </c>
      <c r="F238" s="215" t="s">
        <v>419</v>
      </c>
      <c r="G238" s="216" t="s">
        <v>191</v>
      </c>
      <c r="H238" s="217">
        <v>102.16500000000001</v>
      </c>
      <c r="I238" s="218"/>
      <c r="J238" s="219">
        <f>ROUND(I238*H238,2)</f>
        <v>0</v>
      </c>
      <c r="K238" s="220"/>
      <c r="L238" s="221"/>
      <c r="M238" s="222" t="s">
        <v>1</v>
      </c>
      <c r="N238" s="223" t="s">
        <v>39</v>
      </c>
      <c r="O238" s="76"/>
      <c r="P238" s="182">
        <f>O238*H238</f>
        <v>0</v>
      </c>
      <c r="Q238" s="182">
        <v>0.0080000000000000002</v>
      </c>
      <c r="R238" s="182">
        <f>Q238*H238</f>
        <v>0.81732000000000005</v>
      </c>
      <c r="S238" s="182">
        <v>0</v>
      </c>
      <c r="T238" s="18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4" t="s">
        <v>376</v>
      </c>
      <c r="AT238" s="184" t="s">
        <v>319</v>
      </c>
      <c r="AU238" s="184" t="s">
        <v>84</v>
      </c>
      <c r="AY238" s="18" t="s">
        <v>122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8" t="s">
        <v>82</v>
      </c>
      <c r="BK238" s="185">
        <f>ROUND(I238*H238,2)</f>
        <v>0</v>
      </c>
      <c r="BL238" s="18" t="s">
        <v>174</v>
      </c>
      <c r="BM238" s="184" t="s">
        <v>420</v>
      </c>
    </row>
    <row r="239" s="13" customFormat="1">
      <c r="A239" s="13"/>
      <c r="B239" s="186"/>
      <c r="C239" s="13"/>
      <c r="D239" s="187" t="s">
        <v>131</v>
      </c>
      <c r="E239" s="13"/>
      <c r="F239" s="189" t="s">
        <v>421</v>
      </c>
      <c r="G239" s="13"/>
      <c r="H239" s="190">
        <v>102.16500000000001</v>
      </c>
      <c r="I239" s="191"/>
      <c r="J239" s="13"/>
      <c r="K239" s="13"/>
      <c r="L239" s="186"/>
      <c r="M239" s="192"/>
      <c r="N239" s="193"/>
      <c r="O239" s="193"/>
      <c r="P239" s="193"/>
      <c r="Q239" s="193"/>
      <c r="R239" s="193"/>
      <c r="S239" s="193"/>
      <c r="T239" s="19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8" t="s">
        <v>131</v>
      </c>
      <c r="AU239" s="188" t="s">
        <v>84</v>
      </c>
      <c r="AV239" s="13" t="s">
        <v>84</v>
      </c>
      <c r="AW239" s="13" t="s">
        <v>3</v>
      </c>
      <c r="AX239" s="13" t="s">
        <v>82</v>
      </c>
      <c r="AY239" s="188" t="s">
        <v>122</v>
      </c>
    </row>
    <row r="240" s="2" customFormat="1" ht="33" customHeight="1">
      <c r="A240" s="37"/>
      <c r="B240" s="171"/>
      <c r="C240" s="172" t="s">
        <v>422</v>
      </c>
      <c r="D240" s="172" t="s">
        <v>125</v>
      </c>
      <c r="E240" s="173" t="s">
        <v>423</v>
      </c>
      <c r="F240" s="174" t="s">
        <v>424</v>
      </c>
      <c r="G240" s="175" t="s">
        <v>350</v>
      </c>
      <c r="H240" s="224"/>
      <c r="I240" s="177"/>
      <c r="J240" s="178">
        <f>ROUND(I240*H240,2)</f>
        <v>0</v>
      </c>
      <c r="K240" s="179"/>
      <c r="L240" s="38"/>
      <c r="M240" s="180" t="s">
        <v>1</v>
      </c>
      <c r="N240" s="181" t="s">
        <v>39</v>
      </c>
      <c r="O240" s="76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174</v>
      </c>
      <c r="AT240" s="184" t="s">
        <v>125</v>
      </c>
      <c r="AU240" s="184" t="s">
        <v>84</v>
      </c>
      <c r="AY240" s="18" t="s">
        <v>122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82</v>
      </c>
      <c r="BK240" s="185">
        <f>ROUND(I240*H240,2)</f>
        <v>0</v>
      </c>
      <c r="BL240" s="18" t="s">
        <v>174</v>
      </c>
      <c r="BM240" s="184" t="s">
        <v>425</v>
      </c>
    </row>
    <row r="241" s="12" customFormat="1" ht="22.8" customHeight="1">
      <c r="A241" s="12"/>
      <c r="B241" s="158"/>
      <c r="C241" s="12"/>
      <c r="D241" s="159" t="s">
        <v>73</v>
      </c>
      <c r="E241" s="169" t="s">
        <v>197</v>
      </c>
      <c r="F241" s="169" t="s">
        <v>198</v>
      </c>
      <c r="G241" s="12"/>
      <c r="H241" s="12"/>
      <c r="I241" s="161"/>
      <c r="J241" s="170">
        <f>BK241</f>
        <v>0</v>
      </c>
      <c r="K241" s="12"/>
      <c r="L241" s="158"/>
      <c r="M241" s="163"/>
      <c r="N241" s="164"/>
      <c r="O241" s="164"/>
      <c r="P241" s="165">
        <f>SUM(P242:P251)</f>
        <v>0</v>
      </c>
      <c r="Q241" s="164"/>
      <c r="R241" s="165">
        <f>SUM(R242:R251)</f>
        <v>0.068149999999999988</v>
      </c>
      <c r="S241" s="164"/>
      <c r="T241" s="166">
        <f>SUM(T242:T251)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59" t="s">
        <v>84</v>
      </c>
      <c r="AT241" s="167" t="s">
        <v>73</v>
      </c>
      <c r="AU241" s="167" t="s">
        <v>82</v>
      </c>
      <c r="AY241" s="159" t="s">
        <v>122</v>
      </c>
      <c r="BK241" s="168">
        <f>SUM(BK242:BK251)</f>
        <v>0</v>
      </c>
    </row>
    <row r="242" s="2" customFormat="1" ht="24.15" customHeight="1">
      <c r="A242" s="37"/>
      <c r="B242" s="171"/>
      <c r="C242" s="172" t="s">
        <v>426</v>
      </c>
      <c r="D242" s="172" t="s">
        <v>125</v>
      </c>
      <c r="E242" s="173" t="s">
        <v>427</v>
      </c>
      <c r="F242" s="174" t="s">
        <v>428</v>
      </c>
      <c r="G242" s="175" t="s">
        <v>184</v>
      </c>
      <c r="H242" s="176">
        <v>3</v>
      </c>
      <c r="I242" s="177"/>
      <c r="J242" s="178">
        <f>ROUND(I242*H242,2)</f>
        <v>0</v>
      </c>
      <c r="K242" s="179"/>
      <c r="L242" s="38"/>
      <c r="M242" s="180" t="s">
        <v>1</v>
      </c>
      <c r="N242" s="181" t="s">
        <v>39</v>
      </c>
      <c r="O242" s="76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4" t="s">
        <v>174</v>
      </c>
      <c r="AT242" s="184" t="s">
        <v>125</v>
      </c>
      <c r="AU242" s="184" t="s">
        <v>84</v>
      </c>
      <c r="AY242" s="18" t="s">
        <v>122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8" t="s">
        <v>82</v>
      </c>
      <c r="BK242" s="185">
        <f>ROUND(I242*H242,2)</f>
        <v>0</v>
      </c>
      <c r="BL242" s="18" t="s">
        <v>174</v>
      </c>
      <c r="BM242" s="184" t="s">
        <v>429</v>
      </c>
    </row>
    <row r="243" s="2" customFormat="1" ht="24.15" customHeight="1">
      <c r="A243" s="37"/>
      <c r="B243" s="171"/>
      <c r="C243" s="213" t="s">
        <v>430</v>
      </c>
      <c r="D243" s="213" t="s">
        <v>319</v>
      </c>
      <c r="E243" s="214" t="s">
        <v>431</v>
      </c>
      <c r="F243" s="215" t="s">
        <v>432</v>
      </c>
      <c r="G243" s="216" t="s">
        <v>184</v>
      </c>
      <c r="H243" s="217">
        <v>3</v>
      </c>
      <c r="I243" s="218"/>
      <c r="J243" s="219">
        <f>ROUND(I243*H243,2)</f>
        <v>0</v>
      </c>
      <c r="K243" s="220"/>
      <c r="L243" s="221"/>
      <c r="M243" s="222" t="s">
        <v>1</v>
      </c>
      <c r="N243" s="223" t="s">
        <v>39</v>
      </c>
      <c r="O243" s="76"/>
      <c r="P243" s="182">
        <f>O243*H243</f>
        <v>0</v>
      </c>
      <c r="Q243" s="182">
        <v>0.0195</v>
      </c>
      <c r="R243" s="182">
        <f>Q243*H243</f>
        <v>0.058499999999999996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376</v>
      </c>
      <c r="AT243" s="184" t="s">
        <v>319</v>
      </c>
      <c r="AU243" s="184" t="s">
        <v>84</v>
      </c>
      <c r="AY243" s="18" t="s">
        <v>122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82</v>
      </c>
      <c r="BK243" s="185">
        <f>ROUND(I243*H243,2)</f>
        <v>0</v>
      </c>
      <c r="BL243" s="18" t="s">
        <v>174</v>
      </c>
      <c r="BM243" s="184" t="s">
        <v>433</v>
      </c>
    </row>
    <row r="244" s="2" customFormat="1" ht="16.5" customHeight="1">
      <c r="A244" s="37"/>
      <c r="B244" s="171"/>
      <c r="C244" s="172" t="s">
        <v>434</v>
      </c>
      <c r="D244" s="172" t="s">
        <v>125</v>
      </c>
      <c r="E244" s="173" t="s">
        <v>435</v>
      </c>
      <c r="F244" s="174" t="s">
        <v>436</v>
      </c>
      <c r="G244" s="175" t="s">
        <v>184</v>
      </c>
      <c r="H244" s="176">
        <v>1</v>
      </c>
      <c r="I244" s="177"/>
      <c r="J244" s="178">
        <f>ROUND(I244*H244,2)</f>
        <v>0</v>
      </c>
      <c r="K244" s="179"/>
      <c r="L244" s="38"/>
      <c r="M244" s="180" t="s">
        <v>1</v>
      </c>
      <c r="N244" s="181" t="s">
        <v>39</v>
      </c>
      <c r="O244" s="76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4" t="s">
        <v>174</v>
      </c>
      <c r="AT244" s="184" t="s">
        <v>125</v>
      </c>
      <c r="AU244" s="184" t="s">
        <v>84</v>
      </c>
      <c r="AY244" s="18" t="s">
        <v>122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8" t="s">
        <v>82</v>
      </c>
      <c r="BK244" s="185">
        <f>ROUND(I244*H244,2)</f>
        <v>0</v>
      </c>
      <c r="BL244" s="18" t="s">
        <v>174</v>
      </c>
      <c r="BM244" s="184" t="s">
        <v>437</v>
      </c>
    </row>
    <row r="245" s="2" customFormat="1" ht="16.5" customHeight="1">
      <c r="A245" s="37"/>
      <c r="B245" s="171"/>
      <c r="C245" s="213" t="s">
        <v>438</v>
      </c>
      <c r="D245" s="213" t="s">
        <v>319</v>
      </c>
      <c r="E245" s="214" t="s">
        <v>439</v>
      </c>
      <c r="F245" s="215" t="s">
        <v>440</v>
      </c>
      <c r="G245" s="216" t="s">
        <v>184</v>
      </c>
      <c r="H245" s="217">
        <v>1</v>
      </c>
      <c r="I245" s="218"/>
      <c r="J245" s="219">
        <f>ROUND(I245*H245,2)</f>
        <v>0</v>
      </c>
      <c r="K245" s="220"/>
      <c r="L245" s="221"/>
      <c r="M245" s="222" t="s">
        <v>1</v>
      </c>
      <c r="N245" s="223" t="s">
        <v>39</v>
      </c>
      <c r="O245" s="76"/>
      <c r="P245" s="182">
        <f>O245*H245</f>
        <v>0</v>
      </c>
      <c r="Q245" s="182">
        <v>0.0025999999999999999</v>
      </c>
      <c r="R245" s="182">
        <f>Q245*H245</f>
        <v>0.0025999999999999999</v>
      </c>
      <c r="S245" s="182">
        <v>0</v>
      </c>
      <c r="T245" s="18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4" t="s">
        <v>376</v>
      </c>
      <c r="AT245" s="184" t="s">
        <v>319</v>
      </c>
      <c r="AU245" s="184" t="s">
        <v>84</v>
      </c>
      <c r="AY245" s="18" t="s">
        <v>122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82</v>
      </c>
      <c r="BK245" s="185">
        <f>ROUND(I245*H245,2)</f>
        <v>0</v>
      </c>
      <c r="BL245" s="18" t="s">
        <v>174</v>
      </c>
      <c r="BM245" s="184" t="s">
        <v>441</v>
      </c>
    </row>
    <row r="246" s="2" customFormat="1" ht="16.5" customHeight="1">
      <c r="A246" s="37"/>
      <c r="B246" s="171"/>
      <c r="C246" s="172" t="s">
        <v>442</v>
      </c>
      <c r="D246" s="172" t="s">
        <v>125</v>
      </c>
      <c r="E246" s="173" t="s">
        <v>443</v>
      </c>
      <c r="F246" s="174" t="s">
        <v>444</v>
      </c>
      <c r="G246" s="175" t="s">
        <v>184</v>
      </c>
      <c r="H246" s="176">
        <v>3</v>
      </c>
      <c r="I246" s="177"/>
      <c r="J246" s="178">
        <f>ROUND(I246*H246,2)</f>
        <v>0</v>
      </c>
      <c r="K246" s="179"/>
      <c r="L246" s="38"/>
      <c r="M246" s="180" t="s">
        <v>1</v>
      </c>
      <c r="N246" s="181" t="s">
        <v>39</v>
      </c>
      <c r="O246" s="76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4" t="s">
        <v>174</v>
      </c>
      <c r="AT246" s="184" t="s">
        <v>125</v>
      </c>
      <c r="AU246" s="184" t="s">
        <v>84</v>
      </c>
      <c r="AY246" s="18" t="s">
        <v>122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82</v>
      </c>
      <c r="BK246" s="185">
        <f>ROUND(I246*H246,2)</f>
        <v>0</v>
      </c>
      <c r="BL246" s="18" t="s">
        <v>174</v>
      </c>
      <c r="BM246" s="184" t="s">
        <v>445</v>
      </c>
    </row>
    <row r="247" s="2" customFormat="1" ht="21.75" customHeight="1">
      <c r="A247" s="37"/>
      <c r="B247" s="171"/>
      <c r="C247" s="213" t="s">
        <v>446</v>
      </c>
      <c r="D247" s="213" t="s">
        <v>319</v>
      </c>
      <c r="E247" s="214" t="s">
        <v>447</v>
      </c>
      <c r="F247" s="215" t="s">
        <v>448</v>
      </c>
      <c r="G247" s="216" t="s">
        <v>184</v>
      </c>
      <c r="H247" s="217">
        <v>3</v>
      </c>
      <c r="I247" s="218"/>
      <c r="J247" s="219">
        <f>ROUND(I247*H247,2)</f>
        <v>0</v>
      </c>
      <c r="K247" s="220"/>
      <c r="L247" s="221"/>
      <c r="M247" s="222" t="s">
        <v>1</v>
      </c>
      <c r="N247" s="223" t="s">
        <v>39</v>
      </c>
      <c r="O247" s="76"/>
      <c r="P247" s="182">
        <f>O247*H247</f>
        <v>0</v>
      </c>
      <c r="Q247" s="182">
        <v>0.00014999999999999999</v>
      </c>
      <c r="R247" s="182">
        <f>Q247*H247</f>
        <v>0.00044999999999999999</v>
      </c>
      <c r="S247" s="182">
        <v>0</v>
      </c>
      <c r="T247" s="18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4" t="s">
        <v>376</v>
      </c>
      <c r="AT247" s="184" t="s">
        <v>319</v>
      </c>
      <c r="AU247" s="184" t="s">
        <v>84</v>
      </c>
      <c r="AY247" s="18" t="s">
        <v>122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8" t="s">
        <v>82</v>
      </c>
      <c r="BK247" s="185">
        <f>ROUND(I247*H247,2)</f>
        <v>0</v>
      </c>
      <c r="BL247" s="18" t="s">
        <v>174</v>
      </c>
      <c r="BM247" s="184" t="s">
        <v>449</v>
      </c>
    </row>
    <row r="248" s="2" customFormat="1" ht="21.75" customHeight="1">
      <c r="A248" s="37"/>
      <c r="B248" s="171"/>
      <c r="C248" s="172" t="s">
        <v>450</v>
      </c>
      <c r="D248" s="172" t="s">
        <v>125</v>
      </c>
      <c r="E248" s="173" t="s">
        <v>451</v>
      </c>
      <c r="F248" s="174" t="s">
        <v>452</v>
      </c>
      <c r="G248" s="175" t="s">
        <v>184</v>
      </c>
      <c r="H248" s="176">
        <v>3</v>
      </c>
      <c r="I248" s="177"/>
      <c r="J248" s="178">
        <f>ROUND(I248*H248,2)</f>
        <v>0</v>
      </c>
      <c r="K248" s="179"/>
      <c r="L248" s="38"/>
      <c r="M248" s="180" t="s">
        <v>1</v>
      </c>
      <c r="N248" s="181" t="s">
        <v>39</v>
      </c>
      <c r="O248" s="76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4" t="s">
        <v>174</v>
      </c>
      <c r="AT248" s="184" t="s">
        <v>125</v>
      </c>
      <c r="AU248" s="184" t="s">
        <v>84</v>
      </c>
      <c r="AY248" s="18" t="s">
        <v>122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82</v>
      </c>
      <c r="BK248" s="185">
        <f>ROUND(I248*H248,2)</f>
        <v>0</v>
      </c>
      <c r="BL248" s="18" t="s">
        <v>174</v>
      </c>
      <c r="BM248" s="184" t="s">
        <v>453</v>
      </c>
    </row>
    <row r="249" s="2" customFormat="1" ht="16.5" customHeight="1">
      <c r="A249" s="37"/>
      <c r="B249" s="171"/>
      <c r="C249" s="213" t="s">
        <v>454</v>
      </c>
      <c r="D249" s="213" t="s">
        <v>319</v>
      </c>
      <c r="E249" s="214" t="s">
        <v>455</v>
      </c>
      <c r="F249" s="215" t="s">
        <v>456</v>
      </c>
      <c r="G249" s="216" t="s">
        <v>184</v>
      </c>
      <c r="H249" s="217">
        <v>3</v>
      </c>
      <c r="I249" s="218"/>
      <c r="J249" s="219">
        <f>ROUND(I249*H249,2)</f>
        <v>0</v>
      </c>
      <c r="K249" s="220"/>
      <c r="L249" s="221"/>
      <c r="M249" s="222" t="s">
        <v>1</v>
      </c>
      <c r="N249" s="223" t="s">
        <v>39</v>
      </c>
      <c r="O249" s="76"/>
      <c r="P249" s="182">
        <f>O249*H249</f>
        <v>0</v>
      </c>
      <c r="Q249" s="182">
        <v>0.0022000000000000001</v>
      </c>
      <c r="R249" s="182">
        <f>Q249*H249</f>
        <v>0.0066</v>
      </c>
      <c r="S249" s="182">
        <v>0</v>
      </c>
      <c r="T249" s="18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4" t="s">
        <v>376</v>
      </c>
      <c r="AT249" s="184" t="s">
        <v>319</v>
      </c>
      <c r="AU249" s="184" t="s">
        <v>84</v>
      </c>
      <c r="AY249" s="18" t="s">
        <v>122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8" t="s">
        <v>82</v>
      </c>
      <c r="BK249" s="185">
        <f>ROUND(I249*H249,2)</f>
        <v>0</v>
      </c>
      <c r="BL249" s="18" t="s">
        <v>174</v>
      </c>
      <c r="BM249" s="184" t="s">
        <v>457</v>
      </c>
    </row>
    <row r="250" s="2" customFormat="1" ht="24.15" customHeight="1">
      <c r="A250" s="37"/>
      <c r="B250" s="171"/>
      <c r="C250" s="172" t="s">
        <v>458</v>
      </c>
      <c r="D250" s="172" t="s">
        <v>125</v>
      </c>
      <c r="E250" s="173" t="s">
        <v>459</v>
      </c>
      <c r="F250" s="174" t="s">
        <v>460</v>
      </c>
      <c r="G250" s="175" t="s">
        <v>173</v>
      </c>
      <c r="H250" s="176">
        <v>1</v>
      </c>
      <c r="I250" s="177"/>
      <c r="J250" s="178">
        <f>ROUND(I250*H250,2)</f>
        <v>0</v>
      </c>
      <c r="K250" s="179"/>
      <c r="L250" s="38"/>
      <c r="M250" s="180" t="s">
        <v>1</v>
      </c>
      <c r="N250" s="181" t="s">
        <v>39</v>
      </c>
      <c r="O250" s="76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4" t="s">
        <v>174</v>
      </c>
      <c r="AT250" s="184" t="s">
        <v>125</v>
      </c>
      <c r="AU250" s="184" t="s">
        <v>84</v>
      </c>
      <c r="AY250" s="18" t="s">
        <v>122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8" t="s">
        <v>82</v>
      </c>
      <c r="BK250" s="185">
        <f>ROUND(I250*H250,2)</f>
        <v>0</v>
      </c>
      <c r="BL250" s="18" t="s">
        <v>174</v>
      </c>
      <c r="BM250" s="184" t="s">
        <v>461</v>
      </c>
    </row>
    <row r="251" s="2" customFormat="1" ht="24.15" customHeight="1">
      <c r="A251" s="37"/>
      <c r="B251" s="171"/>
      <c r="C251" s="172" t="s">
        <v>462</v>
      </c>
      <c r="D251" s="172" t="s">
        <v>125</v>
      </c>
      <c r="E251" s="173" t="s">
        <v>463</v>
      </c>
      <c r="F251" s="174" t="s">
        <v>464</v>
      </c>
      <c r="G251" s="175" t="s">
        <v>350</v>
      </c>
      <c r="H251" s="224"/>
      <c r="I251" s="177"/>
      <c r="J251" s="178">
        <f>ROUND(I251*H251,2)</f>
        <v>0</v>
      </c>
      <c r="K251" s="179"/>
      <c r="L251" s="38"/>
      <c r="M251" s="180" t="s">
        <v>1</v>
      </c>
      <c r="N251" s="181" t="s">
        <v>39</v>
      </c>
      <c r="O251" s="76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4" t="s">
        <v>174</v>
      </c>
      <c r="AT251" s="184" t="s">
        <v>125</v>
      </c>
      <c r="AU251" s="184" t="s">
        <v>84</v>
      </c>
      <c r="AY251" s="18" t="s">
        <v>122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82</v>
      </c>
      <c r="BK251" s="185">
        <f>ROUND(I251*H251,2)</f>
        <v>0</v>
      </c>
      <c r="BL251" s="18" t="s">
        <v>174</v>
      </c>
      <c r="BM251" s="184" t="s">
        <v>465</v>
      </c>
    </row>
    <row r="252" s="12" customFormat="1" ht="22.8" customHeight="1">
      <c r="A252" s="12"/>
      <c r="B252" s="158"/>
      <c r="C252" s="12"/>
      <c r="D252" s="159" t="s">
        <v>73</v>
      </c>
      <c r="E252" s="169" t="s">
        <v>216</v>
      </c>
      <c r="F252" s="169" t="s">
        <v>217</v>
      </c>
      <c r="G252" s="12"/>
      <c r="H252" s="12"/>
      <c r="I252" s="161"/>
      <c r="J252" s="170">
        <f>BK252</f>
        <v>0</v>
      </c>
      <c r="K252" s="12"/>
      <c r="L252" s="158"/>
      <c r="M252" s="163"/>
      <c r="N252" s="164"/>
      <c r="O252" s="164"/>
      <c r="P252" s="165">
        <f>SUM(P253:P287)</f>
        <v>0</v>
      </c>
      <c r="Q252" s="164"/>
      <c r="R252" s="165">
        <f>SUM(R253:R287)</f>
        <v>1.4119330799999998</v>
      </c>
      <c r="S252" s="164"/>
      <c r="T252" s="166">
        <f>SUM(T253:T287)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9" t="s">
        <v>84</v>
      </c>
      <c r="AT252" s="167" t="s">
        <v>73</v>
      </c>
      <c r="AU252" s="167" t="s">
        <v>82</v>
      </c>
      <c r="AY252" s="159" t="s">
        <v>122</v>
      </c>
      <c r="BK252" s="168">
        <f>SUM(BK253:BK287)</f>
        <v>0</v>
      </c>
    </row>
    <row r="253" s="2" customFormat="1" ht="24.15" customHeight="1">
      <c r="A253" s="37"/>
      <c r="B253" s="171"/>
      <c r="C253" s="172" t="s">
        <v>466</v>
      </c>
      <c r="D253" s="172" t="s">
        <v>125</v>
      </c>
      <c r="E253" s="173" t="s">
        <v>467</v>
      </c>
      <c r="F253" s="174" t="s">
        <v>468</v>
      </c>
      <c r="G253" s="175" t="s">
        <v>191</v>
      </c>
      <c r="H253" s="176">
        <v>98</v>
      </c>
      <c r="I253" s="177"/>
      <c r="J253" s="178">
        <f>ROUND(I253*H253,2)</f>
        <v>0</v>
      </c>
      <c r="K253" s="179"/>
      <c r="L253" s="38"/>
      <c r="M253" s="180" t="s">
        <v>1</v>
      </c>
      <c r="N253" s="181" t="s">
        <v>39</v>
      </c>
      <c r="O253" s="76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4" t="s">
        <v>174</v>
      </c>
      <c r="AT253" s="184" t="s">
        <v>125</v>
      </c>
      <c r="AU253" s="184" t="s">
        <v>84</v>
      </c>
      <c r="AY253" s="18" t="s">
        <v>122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8" t="s">
        <v>82</v>
      </c>
      <c r="BK253" s="185">
        <f>ROUND(I253*H253,2)</f>
        <v>0</v>
      </c>
      <c r="BL253" s="18" t="s">
        <v>174</v>
      </c>
      <c r="BM253" s="184" t="s">
        <v>469</v>
      </c>
    </row>
    <row r="254" s="13" customFormat="1">
      <c r="A254" s="13"/>
      <c r="B254" s="186"/>
      <c r="C254" s="13"/>
      <c r="D254" s="187" t="s">
        <v>131</v>
      </c>
      <c r="E254" s="188" t="s">
        <v>1</v>
      </c>
      <c r="F254" s="189" t="s">
        <v>470</v>
      </c>
      <c r="G254" s="13"/>
      <c r="H254" s="190">
        <v>98</v>
      </c>
      <c r="I254" s="191"/>
      <c r="J254" s="13"/>
      <c r="K254" s="13"/>
      <c r="L254" s="186"/>
      <c r="M254" s="192"/>
      <c r="N254" s="193"/>
      <c r="O254" s="193"/>
      <c r="P254" s="193"/>
      <c r="Q254" s="193"/>
      <c r="R254" s="193"/>
      <c r="S254" s="193"/>
      <c r="T254" s="19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8" t="s">
        <v>131</v>
      </c>
      <c r="AU254" s="188" t="s">
        <v>84</v>
      </c>
      <c r="AV254" s="13" t="s">
        <v>84</v>
      </c>
      <c r="AW254" s="13" t="s">
        <v>31</v>
      </c>
      <c r="AX254" s="13" t="s">
        <v>82</v>
      </c>
      <c r="AY254" s="188" t="s">
        <v>122</v>
      </c>
    </row>
    <row r="255" s="2" customFormat="1" ht="16.5" customHeight="1">
      <c r="A255" s="37"/>
      <c r="B255" s="171"/>
      <c r="C255" s="172" t="s">
        <v>471</v>
      </c>
      <c r="D255" s="172" t="s">
        <v>125</v>
      </c>
      <c r="E255" s="173" t="s">
        <v>472</v>
      </c>
      <c r="F255" s="174" t="s">
        <v>473</v>
      </c>
      <c r="G255" s="175" t="s">
        <v>191</v>
      </c>
      <c r="H255" s="176">
        <v>98</v>
      </c>
      <c r="I255" s="177"/>
      <c r="J255" s="178">
        <f>ROUND(I255*H255,2)</f>
        <v>0</v>
      </c>
      <c r="K255" s="179"/>
      <c r="L255" s="38"/>
      <c r="M255" s="180" t="s">
        <v>1</v>
      </c>
      <c r="N255" s="181" t="s">
        <v>39</v>
      </c>
      <c r="O255" s="76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4" t="s">
        <v>174</v>
      </c>
      <c r="AT255" s="184" t="s">
        <v>125</v>
      </c>
      <c r="AU255" s="184" t="s">
        <v>84</v>
      </c>
      <c r="AY255" s="18" t="s">
        <v>122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82</v>
      </c>
      <c r="BK255" s="185">
        <f>ROUND(I255*H255,2)</f>
        <v>0</v>
      </c>
      <c r="BL255" s="18" t="s">
        <v>174</v>
      </c>
      <c r="BM255" s="184" t="s">
        <v>474</v>
      </c>
    </row>
    <row r="256" s="2" customFormat="1" ht="24.15" customHeight="1">
      <c r="A256" s="37"/>
      <c r="B256" s="171"/>
      <c r="C256" s="172" t="s">
        <v>475</v>
      </c>
      <c r="D256" s="172" t="s">
        <v>125</v>
      </c>
      <c r="E256" s="173" t="s">
        <v>476</v>
      </c>
      <c r="F256" s="174" t="s">
        <v>477</v>
      </c>
      <c r="G256" s="175" t="s">
        <v>191</v>
      </c>
      <c r="H256" s="176">
        <v>98</v>
      </c>
      <c r="I256" s="177"/>
      <c r="J256" s="178">
        <f>ROUND(I256*H256,2)</f>
        <v>0</v>
      </c>
      <c r="K256" s="179"/>
      <c r="L256" s="38"/>
      <c r="M256" s="180" t="s">
        <v>1</v>
      </c>
      <c r="N256" s="181" t="s">
        <v>39</v>
      </c>
      <c r="O256" s="76"/>
      <c r="P256" s="182">
        <f>O256*H256</f>
        <v>0</v>
      </c>
      <c r="Q256" s="182">
        <v>3.0000000000000001E-05</v>
      </c>
      <c r="R256" s="182">
        <f>Q256*H256</f>
        <v>0.0029399999999999999</v>
      </c>
      <c r="S256" s="182">
        <v>0</v>
      </c>
      <c r="T256" s="18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4" t="s">
        <v>174</v>
      </c>
      <c r="AT256" s="184" t="s">
        <v>125</v>
      </c>
      <c r="AU256" s="184" t="s">
        <v>84</v>
      </c>
      <c r="AY256" s="18" t="s">
        <v>122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8" t="s">
        <v>82</v>
      </c>
      <c r="BK256" s="185">
        <f>ROUND(I256*H256,2)</f>
        <v>0</v>
      </c>
      <c r="BL256" s="18" t="s">
        <v>174</v>
      </c>
      <c r="BM256" s="184" t="s">
        <v>478</v>
      </c>
    </row>
    <row r="257" s="2" customFormat="1" ht="33" customHeight="1">
      <c r="A257" s="37"/>
      <c r="B257" s="171"/>
      <c r="C257" s="172" t="s">
        <v>479</v>
      </c>
      <c r="D257" s="172" t="s">
        <v>125</v>
      </c>
      <c r="E257" s="173" t="s">
        <v>480</v>
      </c>
      <c r="F257" s="174" t="s">
        <v>481</v>
      </c>
      <c r="G257" s="175" t="s">
        <v>191</v>
      </c>
      <c r="H257" s="176">
        <v>98</v>
      </c>
      <c r="I257" s="177"/>
      <c r="J257" s="178">
        <f>ROUND(I257*H257,2)</f>
        <v>0</v>
      </c>
      <c r="K257" s="179"/>
      <c r="L257" s="38"/>
      <c r="M257" s="180" t="s">
        <v>1</v>
      </c>
      <c r="N257" s="181" t="s">
        <v>39</v>
      </c>
      <c r="O257" s="76"/>
      <c r="P257" s="182">
        <f>O257*H257</f>
        <v>0</v>
      </c>
      <c r="Q257" s="182">
        <v>0.0075799999999999999</v>
      </c>
      <c r="R257" s="182">
        <f>Q257*H257</f>
        <v>0.74283999999999994</v>
      </c>
      <c r="S257" s="182">
        <v>0</v>
      </c>
      <c r="T257" s="18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4" t="s">
        <v>174</v>
      </c>
      <c r="AT257" s="184" t="s">
        <v>125</v>
      </c>
      <c r="AU257" s="184" t="s">
        <v>84</v>
      </c>
      <c r="AY257" s="18" t="s">
        <v>122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8" t="s">
        <v>82</v>
      </c>
      <c r="BK257" s="185">
        <f>ROUND(I257*H257,2)</f>
        <v>0</v>
      </c>
      <c r="BL257" s="18" t="s">
        <v>174</v>
      </c>
      <c r="BM257" s="184" t="s">
        <v>482</v>
      </c>
    </row>
    <row r="258" s="2" customFormat="1" ht="21.75" customHeight="1">
      <c r="A258" s="37"/>
      <c r="B258" s="171"/>
      <c r="C258" s="172" t="s">
        <v>483</v>
      </c>
      <c r="D258" s="172" t="s">
        <v>125</v>
      </c>
      <c r="E258" s="173" t="s">
        <v>484</v>
      </c>
      <c r="F258" s="174" t="s">
        <v>485</v>
      </c>
      <c r="G258" s="175" t="s">
        <v>191</v>
      </c>
      <c r="H258" s="176">
        <v>97.299999999999997</v>
      </c>
      <c r="I258" s="177"/>
      <c r="J258" s="178">
        <f>ROUND(I258*H258,2)</f>
        <v>0</v>
      </c>
      <c r="K258" s="179"/>
      <c r="L258" s="38"/>
      <c r="M258" s="180" t="s">
        <v>1</v>
      </c>
      <c r="N258" s="181" t="s">
        <v>39</v>
      </c>
      <c r="O258" s="76"/>
      <c r="P258" s="182">
        <f>O258*H258</f>
        <v>0</v>
      </c>
      <c r="Q258" s="182">
        <v>0.00029999999999999997</v>
      </c>
      <c r="R258" s="182">
        <f>Q258*H258</f>
        <v>0.029189999999999997</v>
      </c>
      <c r="S258" s="182">
        <v>0</v>
      </c>
      <c r="T258" s="18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4" t="s">
        <v>174</v>
      </c>
      <c r="AT258" s="184" t="s">
        <v>125</v>
      </c>
      <c r="AU258" s="184" t="s">
        <v>84</v>
      </c>
      <c r="AY258" s="18" t="s">
        <v>122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8" t="s">
        <v>82</v>
      </c>
      <c r="BK258" s="185">
        <f>ROUND(I258*H258,2)</f>
        <v>0</v>
      </c>
      <c r="BL258" s="18" t="s">
        <v>174</v>
      </c>
      <c r="BM258" s="184" t="s">
        <v>486</v>
      </c>
    </row>
    <row r="259" s="2" customFormat="1" ht="44.25" customHeight="1">
      <c r="A259" s="37"/>
      <c r="B259" s="171"/>
      <c r="C259" s="213" t="s">
        <v>487</v>
      </c>
      <c r="D259" s="213" t="s">
        <v>319</v>
      </c>
      <c r="E259" s="214" t="s">
        <v>488</v>
      </c>
      <c r="F259" s="215" t="s">
        <v>489</v>
      </c>
      <c r="G259" s="216" t="s">
        <v>191</v>
      </c>
      <c r="H259" s="217">
        <v>123.758</v>
      </c>
      <c r="I259" s="218"/>
      <c r="J259" s="219">
        <f>ROUND(I259*H259,2)</f>
        <v>0</v>
      </c>
      <c r="K259" s="220"/>
      <c r="L259" s="221"/>
      <c r="M259" s="222" t="s">
        <v>1</v>
      </c>
      <c r="N259" s="223" t="s">
        <v>39</v>
      </c>
      <c r="O259" s="76"/>
      <c r="P259" s="182">
        <f>O259*H259</f>
        <v>0</v>
      </c>
      <c r="Q259" s="182">
        <v>0.0051000000000000004</v>
      </c>
      <c r="R259" s="182">
        <f>Q259*H259</f>
        <v>0.6311658</v>
      </c>
      <c r="S259" s="182">
        <v>0</v>
      </c>
      <c r="T259" s="18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4" t="s">
        <v>376</v>
      </c>
      <c r="AT259" s="184" t="s">
        <v>319</v>
      </c>
      <c r="AU259" s="184" t="s">
        <v>84</v>
      </c>
      <c r="AY259" s="18" t="s">
        <v>122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8" t="s">
        <v>82</v>
      </c>
      <c r="BK259" s="185">
        <f>ROUND(I259*H259,2)</f>
        <v>0</v>
      </c>
      <c r="BL259" s="18" t="s">
        <v>174</v>
      </c>
      <c r="BM259" s="184" t="s">
        <v>490</v>
      </c>
    </row>
    <row r="260" s="13" customFormat="1">
      <c r="A260" s="13"/>
      <c r="B260" s="186"/>
      <c r="C260" s="13"/>
      <c r="D260" s="187" t="s">
        <v>131</v>
      </c>
      <c r="E260" s="188" t="s">
        <v>1</v>
      </c>
      <c r="F260" s="189" t="s">
        <v>416</v>
      </c>
      <c r="G260" s="13"/>
      <c r="H260" s="190">
        <v>97.299999999999997</v>
      </c>
      <c r="I260" s="191"/>
      <c r="J260" s="13"/>
      <c r="K260" s="13"/>
      <c r="L260" s="186"/>
      <c r="M260" s="192"/>
      <c r="N260" s="193"/>
      <c r="O260" s="193"/>
      <c r="P260" s="193"/>
      <c r="Q260" s="193"/>
      <c r="R260" s="193"/>
      <c r="S260" s="193"/>
      <c r="T260" s="19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8" t="s">
        <v>131</v>
      </c>
      <c r="AU260" s="188" t="s">
        <v>84</v>
      </c>
      <c r="AV260" s="13" t="s">
        <v>84</v>
      </c>
      <c r="AW260" s="13" t="s">
        <v>31</v>
      </c>
      <c r="AX260" s="13" t="s">
        <v>74</v>
      </c>
      <c r="AY260" s="188" t="s">
        <v>122</v>
      </c>
    </row>
    <row r="261" s="13" customFormat="1">
      <c r="A261" s="13"/>
      <c r="B261" s="186"/>
      <c r="C261" s="13"/>
      <c r="D261" s="187" t="s">
        <v>131</v>
      </c>
      <c r="E261" s="188" t="s">
        <v>1</v>
      </c>
      <c r="F261" s="189" t="s">
        <v>491</v>
      </c>
      <c r="G261" s="13"/>
      <c r="H261" s="190">
        <v>15.207000000000001</v>
      </c>
      <c r="I261" s="191"/>
      <c r="J261" s="13"/>
      <c r="K261" s="13"/>
      <c r="L261" s="186"/>
      <c r="M261" s="192"/>
      <c r="N261" s="193"/>
      <c r="O261" s="193"/>
      <c r="P261" s="193"/>
      <c r="Q261" s="193"/>
      <c r="R261" s="193"/>
      <c r="S261" s="193"/>
      <c r="T261" s="19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131</v>
      </c>
      <c r="AU261" s="188" t="s">
        <v>84</v>
      </c>
      <c r="AV261" s="13" t="s">
        <v>84</v>
      </c>
      <c r="AW261" s="13" t="s">
        <v>31</v>
      </c>
      <c r="AX261" s="13" t="s">
        <v>74</v>
      </c>
      <c r="AY261" s="188" t="s">
        <v>122</v>
      </c>
    </row>
    <row r="262" s="14" customFormat="1">
      <c r="A262" s="14"/>
      <c r="B262" s="195"/>
      <c r="C262" s="14"/>
      <c r="D262" s="187" t="s">
        <v>131</v>
      </c>
      <c r="E262" s="196" t="s">
        <v>1</v>
      </c>
      <c r="F262" s="197" t="s">
        <v>134</v>
      </c>
      <c r="G262" s="14"/>
      <c r="H262" s="198">
        <v>112.50700000000001</v>
      </c>
      <c r="I262" s="199"/>
      <c r="J262" s="14"/>
      <c r="K262" s="14"/>
      <c r="L262" s="195"/>
      <c r="M262" s="200"/>
      <c r="N262" s="201"/>
      <c r="O262" s="201"/>
      <c r="P262" s="201"/>
      <c r="Q262" s="201"/>
      <c r="R262" s="201"/>
      <c r="S262" s="201"/>
      <c r="T262" s="20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6" t="s">
        <v>131</v>
      </c>
      <c r="AU262" s="196" t="s">
        <v>84</v>
      </c>
      <c r="AV262" s="14" t="s">
        <v>129</v>
      </c>
      <c r="AW262" s="14" t="s">
        <v>31</v>
      </c>
      <c r="AX262" s="14" t="s">
        <v>82</v>
      </c>
      <c r="AY262" s="196" t="s">
        <v>122</v>
      </c>
    </row>
    <row r="263" s="13" customFormat="1">
      <c r="A263" s="13"/>
      <c r="B263" s="186"/>
      <c r="C263" s="13"/>
      <c r="D263" s="187" t="s">
        <v>131</v>
      </c>
      <c r="E263" s="13"/>
      <c r="F263" s="189" t="s">
        <v>492</v>
      </c>
      <c r="G263" s="13"/>
      <c r="H263" s="190">
        <v>123.758</v>
      </c>
      <c r="I263" s="191"/>
      <c r="J263" s="13"/>
      <c r="K263" s="13"/>
      <c r="L263" s="186"/>
      <c r="M263" s="192"/>
      <c r="N263" s="193"/>
      <c r="O263" s="193"/>
      <c r="P263" s="193"/>
      <c r="Q263" s="193"/>
      <c r="R263" s="193"/>
      <c r="S263" s="193"/>
      <c r="T263" s="19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8" t="s">
        <v>131</v>
      </c>
      <c r="AU263" s="188" t="s">
        <v>84</v>
      </c>
      <c r="AV263" s="13" t="s">
        <v>84</v>
      </c>
      <c r="AW263" s="13" t="s">
        <v>3</v>
      </c>
      <c r="AX263" s="13" t="s">
        <v>82</v>
      </c>
      <c r="AY263" s="188" t="s">
        <v>122</v>
      </c>
    </row>
    <row r="264" s="2" customFormat="1" ht="24.15" customHeight="1">
      <c r="A264" s="37"/>
      <c r="B264" s="171"/>
      <c r="C264" s="172" t="s">
        <v>493</v>
      </c>
      <c r="D264" s="172" t="s">
        <v>125</v>
      </c>
      <c r="E264" s="173" t="s">
        <v>494</v>
      </c>
      <c r="F264" s="174" t="s">
        <v>495</v>
      </c>
      <c r="G264" s="175" t="s">
        <v>144</v>
      </c>
      <c r="H264" s="176">
        <v>101.38</v>
      </c>
      <c r="I264" s="177"/>
      <c r="J264" s="178">
        <f>ROUND(I264*H264,2)</f>
        <v>0</v>
      </c>
      <c r="K264" s="179"/>
      <c r="L264" s="38"/>
      <c r="M264" s="180" t="s">
        <v>1</v>
      </c>
      <c r="N264" s="181" t="s">
        <v>39</v>
      </c>
      <c r="O264" s="76"/>
      <c r="P264" s="182">
        <f>O264*H264</f>
        <v>0</v>
      </c>
      <c r="Q264" s="182">
        <v>5.0000000000000002E-05</v>
      </c>
      <c r="R264" s="182">
        <f>Q264*H264</f>
        <v>0.0050689999999999997</v>
      </c>
      <c r="S264" s="182">
        <v>0</v>
      </c>
      <c r="T264" s="18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4" t="s">
        <v>174</v>
      </c>
      <c r="AT264" s="184" t="s">
        <v>125</v>
      </c>
      <c r="AU264" s="184" t="s">
        <v>84</v>
      </c>
      <c r="AY264" s="18" t="s">
        <v>122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8" t="s">
        <v>82</v>
      </c>
      <c r="BK264" s="185">
        <f>ROUND(I264*H264,2)</f>
        <v>0</v>
      </c>
      <c r="BL264" s="18" t="s">
        <v>174</v>
      </c>
      <c r="BM264" s="184" t="s">
        <v>496</v>
      </c>
    </row>
    <row r="265" s="15" customFormat="1">
      <c r="A265" s="15"/>
      <c r="B265" s="206"/>
      <c r="C265" s="15"/>
      <c r="D265" s="187" t="s">
        <v>131</v>
      </c>
      <c r="E265" s="207" t="s">
        <v>1</v>
      </c>
      <c r="F265" s="208" t="s">
        <v>497</v>
      </c>
      <c r="G265" s="15"/>
      <c r="H265" s="207" t="s">
        <v>1</v>
      </c>
      <c r="I265" s="209"/>
      <c r="J265" s="15"/>
      <c r="K265" s="15"/>
      <c r="L265" s="206"/>
      <c r="M265" s="210"/>
      <c r="N265" s="211"/>
      <c r="O265" s="211"/>
      <c r="P265" s="211"/>
      <c r="Q265" s="211"/>
      <c r="R265" s="211"/>
      <c r="S265" s="211"/>
      <c r="T265" s="21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07" t="s">
        <v>131</v>
      </c>
      <c r="AU265" s="207" t="s">
        <v>84</v>
      </c>
      <c r="AV265" s="15" t="s">
        <v>82</v>
      </c>
      <c r="AW265" s="15" t="s">
        <v>31</v>
      </c>
      <c r="AX265" s="15" t="s">
        <v>74</v>
      </c>
      <c r="AY265" s="207" t="s">
        <v>122</v>
      </c>
    </row>
    <row r="266" s="13" customFormat="1">
      <c r="A266" s="13"/>
      <c r="B266" s="186"/>
      <c r="C266" s="13"/>
      <c r="D266" s="187" t="s">
        <v>131</v>
      </c>
      <c r="E266" s="188" t="s">
        <v>1</v>
      </c>
      <c r="F266" s="189" t="s">
        <v>498</v>
      </c>
      <c r="G266" s="13"/>
      <c r="H266" s="190">
        <v>42.170000000000002</v>
      </c>
      <c r="I266" s="191"/>
      <c r="J266" s="13"/>
      <c r="K266" s="13"/>
      <c r="L266" s="186"/>
      <c r="M266" s="192"/>
      <c r="N266" s="193"/>
      <c r="O266" s="193"/>
      <c r="P266" s="193"/>
      <c r="Q266" s="193"/>
      <c r="R266" s="193"/>
      <c r="S266" s="193"/>
      <c r="T266" s="19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8" t="s">
        <v>131</v>
      </c>
      <c r="AU266" s="188" t="s">
        <v>84</v>
      </c>
      <c r="AV266" s="13" t="s">
        <v>84</v>
      </c>
      <c r="AW266" s="13" t="s">
        <v>31</v>
      </c>
      <c r="AX266" s="13" t="s">
        <v>74</v>
      </c>
      <c r="AY266" s="188" t="s">
        <v>122</v>
      </c>
    </row>
    <row r="267" s="13" customFormat="1">
      <c r="A267" s="13"/>
      <c r="B267" s="186"/>
      <c r="C267" s="13"/>
      <c r="D267" s="187" t="s">
        <v>131</v>
      </c>
      <c r="E267" s="188" t="s">
        <v>1</v>
      </c>
      <c r="F267" s="189" t="s">
        <v>499</v>
      </c>
      <c r="G267" s="13"/>
      <c r="H267" s="190">
        <v>2.3399999999999999</v>
      </c>
      <c r="I267" s="191"/>
      <c r="J267" s="13"/>
      <c r="K267" s="13"/>
      <c r="L267" s="186"/>
      <c r="M267" s="192"/>
      <c r="N267" s="193"/>
      <c r="O267" s="193"/>
      <c r="P267" s="193"/>
      <c r="Q267" s="193"/>
      <c r="R267" s="193"/>
      <c r="S267" s="193"/>
      <c r="T267" s="19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8" t="s">
        <v>131</v>
      </c>
      <c r="AU267" s="188" t="s">
        <v>84</v>
      </c>
      <c r="AV267" s="13" t="s">
        <v>84</v>
      </c>
      <c r="AW267" s="13" t="s">
        <v>31</v>
      </c>
      <c r="AX267" s="13" t="s">
        <v>74</v>
      </c>
      <c r="AY267" s="188" t="s">
        <v>122</v>
      </c>
    </row>
    <row r="268" s="15" customFormat="1">
      <c r="A268" s="15"/>
      <c r="B268" s="206"/>
      <c r="C268" s="15"/>
      <c r="D268" s="187" t="s">
        <v>131</v>
      </c>
      <c r="E268" s="207" t="s">
        <v>1</v>
      </c>
      <c r="F268" s="208" t="s">
        <v>286</v>
      </c>
      <c r="G268" s="15"/>
      <c r="H268" s="207" t="s">
        <v>1</v>
      </c>
      <c r="I268" s="209"/>
      <c r="J268" s="15"/>
      <c r="K268" s="15"/>
      <c r="L268" s="206"/>
      <c r="M268" s="210"/>
      <c r="N268" s="211"/>
      <c r="O268" s="211"/>
      <c r="P268" s="211"/>
      <c r="Q268" s="211"/>
      <c r="R268" s="211"/>
      <c r="S268" s="211"/>
      <c r="T268" s="21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07" t="s">
        <v>131</v>
      </c>
      <c r="AU268" s="207" t="s">
        <v>84</v>
      </c>
      <c r="AV268" s="15" t="s">
        <v>82</v>
      </c>
      <c r="AW268" s="15" t="s">
        <v>31</v>
      </c>
      <c r="AX268" s="15" t="s">
        <v>74</v>
      </c>
      <c r="AY268" s="207" t="s">
        <v>122</v>
      </c>
    </row>
    <row r="269" s="13" customFormat="1">
      <c r="A269" s="13"/>
      <c r="B269" s="186"/>
      <c r="C269" s="13"/>
      <c r="D269" s="187" t="s">
        <v>131</v>
      </c>
      <c r="E269" s="188" t="s">
        <v>1</v>
      </c>
      <c r="F269" s="189" t="s">
        <v>500</v>
      </c>
      <c r="G269" s="13"/>
      <c r="H269" s="190">
        <v>13.9</v>
      </c>
      <c r="I269" s="191"/>
      <c r="J269" s="13"/>
      <c r="K269" s="13"/>
      <c r="L269" s="186"/>
      <c r="M269" s="192"/>
      <c r="N269" s="193"/>
      <c r="O269" s="193"/>
      <c r="P269" s="193"/>
      <c r="Q269" s="193"/>
      <c r="R269" s="193"/>
      <c r="S269" s="193"/>
      <c r="T269" s="19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8" t="s">
        <v>131</v>
      </c>
      <c r="AU269" s="188" t="s">
        <v>84</v>
      </c>
      <c r="AV269" s="13" t="s">
        <v>84</v>
      </c>
      <c r="AW269" s="13" t="s">
        <v>31</v>
      </c>
      <c r="AX269" s="13" t="s">
        <v>74</v>
      </c>
      <c r="AY269" s="188" t="s">
        <v>122</v>
      </c>
    </row>
    <row r="270" s="13" customFormat="1">
      <c r="A270" s="13"/>
      <c r="B270" s="186"/>
      <c r="C270" s="13"/>
      <c r="D270" s="187" t="s">
        <v>131</v>
      </c>
      <c r="E270" s="188" t="s">
        <v>1</v>
      </c>
      <c r="F270" s="189" t="s">
        <v>501</v>
      </c>
      <c r="G270" s="13"/>
      <c r="H270" s="190">
        <v>-2.3999999999999999</v>
      </c>
      <c r="I270" s="191"/>
      <c r="J270" s="13"/>
      <c r="K270" s="13"/>
      <c r="L270" s="186"/>
      <c r="M270" s="192"/>
      <c r="N270" s="193"/>
      <c r="O270" s="193"/>
      <c r="P270" s="193"/>
      <c r="Q270" s="193"/>
      <c r="R270" s="193"/>
      <c r="S270" s="193"/>
      <c r="T270" s="19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8" t="s">
        <v>131</v>
      </c>
      <c r="AU270" s="188" t="s">
        <v>84</v>
      </c>
      <c r="AV270" s="13" t="s">
        <v>84</v>
      </c>
      <c r="AW270" s="13" t="s">
        <v>31</v>
      </c>
      <c r="AX270" s="13" t="s">
        <v>74</v>
      </c>
      <c r="AY270" s="188" t="s">
        <v>122</v>
      </c>
    </row>
    <row r="271" s="13" customFormat="1">
      <c r="A271" s="13"/>
      <c r="B271" s="186"/>
      <c r="C271" s="13"/>
      <c r="D271" s="187" t="s">
        <v>131</v>
      </c>
      <c r="E271" s="188" t="s">
        <v>1</v>
      </c>
      <c r="F271" s="189" t="s">
        <v>502</v>
      </c>
      <c r="G271" s="13"/>
      <c r="H271" s="190">
        <v>-0.90000000000000002</v>
      </c>
      <c r="I271" s="191"/>
      <c r="J271" s="13"/>
      <c r="K271" s="13"/>
      <c r="L271" s="186"/>
      <c r="M271" s="192"/>
      <c r="N271" s="193"/>
      <c r="O271" s="193"/>
      <c r="P271" s="193"/>
      <c r="Q271" s="193"/>
      <c r="R271" s="193"/>
      <c r="S271" s="193"/>
      <c r="T271" s="19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131</v>
      </c>
      <c r="AU271" s="188" t="s">
        <v>84</v>
      </c>
      <c r="AV271" s="13" t="s">
        <v>84</v>
      </c>
      <c r="AW271" s="13" t="s">
        <v>31</v>
      </c>
      <c r="AX271" s="13" t="s">
        <v>74</v>
      </c>
      <c r="AY271" s="188" t="s">
        <v>122</v>
      </c>
    </row>
    <row r="272" s="15" customFormat="1">
      <c r="A272" s="15"/>
      <c r="B272" s="206"/>
      <c r="C272" s="15"/>
      <c r="D272" s="187" t="s">
        <v>131</v>
      </c>
      <c r="E272" s="207" t="s">
        <v>1</v>
      </c>
      <c r="F272" s="208" t="s">
        <v>290</v>
      </c>
      <c r="G272" s="15"/>
      <c r="H272" s="207" t="s">
        <v>1</v>
      </c>
      <c r="I272" s="209"/>
      <c r="J272" s="15"/>
      <c r="K272" s="15"/>
      <c r="L272" s="206"/>
      <c r="M272" s="210"/>
      <c r="N272" s="211"/>
      <c r="O272" s="211"/>
      <c r="P272" s="211"/>
      <c r="Q272" s="211"/>
      <c r="R272" s="211"/>
      <c r="S272" s="211"/>
      <c r="T272" s="21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07" t="s">
        <v>131</v>
      </c>
      <c r="AU272" s="207" t="s">
        <v>84</v>
      </c>
      <c r="AV272" s="15" t="s">
        <v>82</v>
      </c>
      <c r="AW272" s="15" t="s">
        <v>31</v>
      </c>
      <c r="AX272" s="15" t="s">
        <v>74</v>
      </c>
      <c r="AY272" s="207" t="s">
        <v>122</v>
      </c>
    </row>
    <row r="273" s="13" customFormat="1">
      <c r="A273" s="13"/>
      <c r="B273" s="186"/>
      <c r="C273" s="13"/>
      <c r="D273" s="187" t="s">
        <v>131</v>
      </c>
      <c r="E273" s="188" t="s">
        <v>1</v>
      </c>
      <c r="F273" s="189" t="s">
        <v>503</v>
      </c>
      <c r="G273" s="13"/>
      <c r="H273" s="190">
        <v>17.199999999999999</v>
      </c>
      <c r="I273" s="191"/>
      <c r="J273" s="13"/>
      <c r="K273" s="13"/>
      <c r="L273" s="186"/>
      <c r="M273" s="192"/>
      <c r="N273" s="193"/>
      <c r="O273" s="193"/>
      <c r="P273" s="193"/>
      <c r="Q273" s="193"/>
      <c r="R273" s="193"/>
      <c r="S273" s="193"/>
      <c r="T273" s="19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8" t="s">
        <v>131</v>
      </c>
      <c r="AU273" s="188" t="s">
        <v>84</v>
      </c>
      <c r="AV273" s="13" t="s">
        <v>84</v>
      </c>
      <c r="AW273" s="13" t="s">
        <v>31</v>
      </c>
      <c r="AX273" s="13" t="s">
        <v>74</v>
      </c>
      <c r="AY273" s="188" t="s">
        <v>122</v>
      </c>
    </row>
    <row r="274" s="13" customFormat="1">
      <c r="A274" s="13"/>
      <c r="B274" s="186"/>
      <c r="C274" s="13"/>
      <c r="D274" s="187" t="s">
        <v>131</v>
      </c>
      <c r="E274" s="188" t="s">
        <v>1</v>
      </c>
      <c r="F274" s="189" t="s">
        <v>504</v>
      </c>
      <c r="G274" s="13"/>
      <c r="H274" s="190">
        <v>-0.80000000000000004</v>
      </c>
      <c r="I274" s="191"/>
      <c r="J274" s="13"/>
      <c r="K274" s="13"/>
      <c r="L274" s="186"/>
      <c r="M274" s="192"/>
      <c r="N274" s="193"/>
      <c r="O274" s="193"/>
      <c r="P274" s="193"/>
      <c r="Q274" s="193"/>
      <c r="R274" s="193"/>
      <c r="S274" s="193"/>
      <c r="T274" s="19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8" t="s">
        <v>131</v>
      </c>
      <c r="AU274" s="188" t="s">
        <v>84</v>
      </c>
      <c r="AV274" s="13" t="s">
        <v>84</v>
      </c>
      <c r="AW274" s="13" t="s">
        <v>31</v>
      </c>
      <c r="AX274" s="13" t="s">
        <v>74</v>
      </c>
      <c r="AY274" s="188" t="s">
        <v>122</v>
      </c>
    </row>
    <row r="275" s="15" customFormat="1">
      <c r="A275" s="15"/>
      <c r="B275" s="206"/>
      <c r="C275" s="15"/>
      <c r="D275" s="187" t="s">
        <v>131</v>
      </c>
      <c r="E275" s="207" t="s">
        <v>1</v>
      </c>
      <c r="F275" s="208" t="s">
        <v>292</v>
      </c>
      <c r="G275" s="15"/>
      <c r="H275" s="207" t="s">
        <v>1</v>
      </c>
      <c r="I275" s="209"/>
      <c r="J275" s="15"/>
      <c r="K275" s="15"/>
      <c r="L275" s="206"/>
      <c r="M275" s="210"/>
      <c r="N275" s="211"/>
      <c r="O275" s="211"/>
      <c r="P275" s="211"/>
      <c r="Q275" s="211"/>
      <c r="R275" s="211"/>
      <c r="S275" s="211"/>
      <c r="T275" s="212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07" t="s">
        <v>131</v>
      </c>
      <c r="AU275" s="207" t="s">
        <v>84</v>
      </c>
      <c r="AV275" s="15" t="s">
        <v>82</v>
      </c>
      <c r="AW275" s="15" t="s">
        <v>31</v>
      </c>
      <c r="AX275" s="15" t="s">
        <v>74</v>
      </c>
      <c r="AY275" s="207" t="s">
        <v>122</v>
      </c>
    </row>
    <row r="276" s="13" customFormat="1">
      <c r="A276" s="13"/>
      <c r="B276" s="186"/>
      <c r="C276" s="13"/>
      <c r="D276" s="187" t="s">
        <v>131</v>
      </c>
      <c r="E276" s="188" t="s">
        <v>1</v>
      </c>
      <c r="F276" s="189" t="s">
        <v>505</v>
      </c>
      <c r="G276" s="13"/>
      <c r="H276" s="190">
        <v>18.530000000000001</v>
      </c>
      <c r="I276" s="191"/>
      <c r="J276" s="13"/>
      <c r="K276" s="13"/>
      <c r="L276" s="186"/>
      <c r="M276" s="192"/>
      <c r="N276" s="193"/>
      <c r="O276" s="193"/>
      <c r="P276" s="193"/>
      <c r="Q276" s="193"/>
      <c r="R276" s="193"/>
      <c r="S276" s="193"/>
      <c r="T276" s="19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8" t="s">
        <v>131</v>
      </c>
      <c r="AU276" s="188" t="s">
        <v>84</v>
      </c>
      <c r="AV276" s="13" t="s">
        <v>84</v>
      </c>
      <c r="AW276" s="13" t="s">
        <v>31</v>
      </c>
      <c r="AX276" s="13" t="s">
        <v>74</v>
      </c>
      <c r="AY276" s="188" t="s">
        <v>122</v>
      </c>
    </row>
    <row r="277" s="13" customFormat="1">
      <c r="A277" s="13"/>
      <c r="B277" s="186"/>
      <c r="C277" s="13"/>
      <c r="D277" s="187" t="s">
        <v>131</v>
      </c>
      <c r="E277" s="188" t="s">
        <v>1</v>
      </c>
      <c r="F277" s="189" t="s">
        <v>504</v>
      </c>
      <c r="G277" s="13"/>
      <c r="H277" s="190">
        <v>-0.80000000000000004</v>
      </c>
      <c r="I277" s="191"/>
      <c r="J277" s="13"/>
      <c r="K277" s="13"/>
      <c r="L277" s="186"/>
      <c r="M277" s="192"/>
      <c r="N277" s="193"/>
      <c r="O277" s="193"/>
      <c r="P277" s="193"/>
      <c r="Q277" s="193"/>
      <c r="R277" s="193"/>
      <c r="S277" s="193"/>
      <c r="T277" s="19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8" t="s">
        <v>131</v>
      </c>
      <c r="AU277" s="188" t="s">
        <v>84</v>
      </c>
      <c r="AV277" s="13" t="s">
        <v>84</v>
      </c>
      <c r="AW277" s="13" t="s">
        <v>31</v>
      </c>
      <c r="AX277" s="13" t="s">
        <v>74</v>
      </c>
      <c r="AY277" s="188" t="s">
        <v>122</v>
      </c>
    </row>
    <row r="278" s="15" customFormat="1">
      <c r="A278" s="15"/>
      <c r="B278" s="206"/>
      <c r="C278" s="15"/>
      <c r="D278" s="187" t="s">
        <v>131</v>
      </c>
      <c r="E278" s="207" t="s">
        <v>1</v>
      </c>
      <c r="F278" s="208" t="s">
        <v>284</v>
      </c>
      <c r="G278" s="15"/>
      <c r="H278" s="207" t="s">
        <v>1</v>
      </c>
      <c r="I278" s="209"/>
      <c r="J278" s="15"/>
      <c r="K278" s="15"/>
      <c r="L278" s="206"/>
      <c r="M278" s="210"/>
      <c r="N278" s="211"/>
      <c r="O278" s="211"/>
      <c r="P278" s="211"/>
      <c r="Q278" s="211"/>
      <c r="R278" s="211"/>
      <c r="S278" s="211"/>
      <c r="T278" s="21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07" t="s">
        <v>131</v>
      </c>
      <c r="AU278" s="207" t="s">
        <v>84</v>
      </c>
      <c r="AV278" s="15" t="s">
        <v>82</v>
      </c>
      <c r="AW278" s="15" t="s">
        <v>31</v>
      </c>
      <c r="AX278" s="15" t="s">
        <v>74</v>
      </c>
      <c r="AY278" s="207" t="s">
        <v>122</v>
      </c>
    </row>
    <row r="279" s="13" customFormat="1">
      <c r="A279" s="13"/>
      <c r="B279" s="186"/>
      <c r="C279" s="13"/>
      <c r="D279" s="187" t="s">
        <v>131</v>
      </c>
      <c r="E279" s="188" t="s">
        <v>1</v>
      </c>
      <c r="F279" s="189" t="s">
        <v>506</v>
      </c>
      <c r="G279" s="13"/>
      <c r="H279" s="190">
        <v>12.140000000000001</v>
      </c>
      <c r="I279" s="191"/>
      <c r="J279" s="13"/>
      <c r="K279" s="13"/>
      <c r="L279" s="186"/>
      <c r="M279" s="192"/>
      <c r="N279" s="193"/>
      <c r="O279" s="193"/>
      <c r="P279" s="193"/>
      <c r="Q279" s="193"/>
      <c r="R279" s="193"/>
      <c r="S279" s="193"/>
      <c r="T279" s="19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131</v>
      </c>
      <c r="AU279" s="188" t="s">
        <v>84</v>
      </c>
      <c r="AV279" s="13" t="s">
        <v>84</v>
      </c>
      <c r="AW279" s="13" t="s">
        <v>31</v>
      </c>
      <c r="AX279" s="13" t="s">
        <v>74</v>
      </c>
      <c r="AY279" s="188" t="s">
        <v>122</v>
      </c>
    </row>
    <row r="280" s="14" customFormat="1">
      <c r="A280" s="14"/>
      <c r="B280" s="195"/>
      <c r="C280" s="14"/>
      <c r="D280" s="187" t="s">
        <v>131</v>
      </c>
      <c r="E280" s="196" t="s">
        <v>1</v>
      </c>
      <c r="F280" s="197" t="s">
        <v>134</v>
      </c>
      <c r="G280" s="14"/>
      <c r="H280" s="198">
        <v>101.38000000000001</v>
      </c>
      <c r="I280" s="199"/>
      <c r="J280" s="14"/>
      <c r="K280" s="14"/>
      <c r="L280" s="195"/>
      <c r="M280" s="200"/>
      <c r="N280" s="201"/>
      <c r="O280" s="201"/>
      <c r="P280" s="201"/>
      <c r="Q280" s="201"/>
      <c r="R280" s="201"/>
      <c r="S280" s="201"/>
      <c r="T280" s="20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6" t="s">
        <v>131</v>
      </c>
      <c r="AU280" s="196" t="s">
        <v>84</v>
      </c>
      <c r="AV280" s="14" t="s">
        <v>129</v>
      </c>
      <c r="AW280" s="14" t="s">
        <v>31</v>
      </c>
      <c r="AX280" s="14" t="s">
        <v>82</v>
      </c>
      <c r="AY280" s="196" t="s">
        <v>122</v>
      </c>
    </row>
    <row r="281" s="2" customFormat="1" ht="16.5" customHeight="1">
      <c r="A281" s="37"/>
      <c r="B281" s="171"/>
      <c r="C281" s="172" t="s">
        <v>507</v>
      </c>
      <c r="D281" s="172" t="s">
        <v>125</v>
      </c>
      <c r="E281" s="173" t="s">
        <v>508</v>
      </c>
      <c r="F281" s="174" t="s">
        <v>509</v>
      </c>
      <c r="G281" s="175" t="s">
        <v>144</v>
      </c>
      <c r="H281" s="176">
        <v>4.2000000000000002</v>
      </c>
      <c r="I281" s="177"/>
      <c r="J281" s="178">
        <f>ROUND(I281*H281,2)</f>
        <v>0</v>
      </c>
      <c r="K281" s="179"/>
      <c r="L281" s="38"/>
      <c r="M281" s="180" t="s">
        <v>1</v>
      </c>
      <c r="N281" s="181" t="s">
        <v>39</v>
      </c>
      <c r="O281" s="76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4" t="s">
        <v>174</v>
      </c>
      <c r="AT281" s="184" t="s">
        <v>125</v>
      </c>
      <c r="AU281" s="184" t="s">
        <v>84</v>
      </c>
      <c r="AY281" s="18" t="s">
        <v>122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8" t="s">
        <v>82</v>
      </c>
      <c r="BK281" s="185">
        <f>ROUND(I281*H281,2)</f>
        <v>0</v>
      </c>
      <c r="BL281" s="18" t="s">
        <v>174</v>
      </c>
      <c r="BM281" s="184" t="s">
        <v>510</v>
      </c>
    </row>
    <row r="282" s="13" customFormat="1">
      <c r="A282" s="13"/>
      <c r="B282" s="186"/>
      <c r="C282" s="13"/>
      <c r="D282" s="187" t="s">
        <v>131</v>
      </c>
      <c r="E282" s="188" t="s">
        <v>1</v>
      </c>
      <c r="F282" s="189" t="s">
        <v>511</v>
      </c>
      <c r="G282" s="13"/>
      <c r="H282" s="190">
        <v>2.3999999999999999</v>
      </c>
      <c r="I282" s="191"/>
      <c r="J282" s="13"/>
      <c r="K282" s="13"/>
      <c r="L282" s="186"/>
      <c r="M282" s="192"/>
      <c r="N282" s="193"/>
      <c r="O282" s="193"/>
      <c r="P282" s="193"/>
      <c r="Q282" s="193"/>
      <c r="R282" s="193"/>
      <c r="S282" s="193"/>
      <c r="T282" s="19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8" t="s">
        <v>131</v>
      </c>
      <c r="AU282" s="188" t="s">
        <v>84</v>
      </c>
      <c r="AV282" s="13" t="s">
        <v>84</v>
      </c>
      <c r="AW282" s="13" t="s">
        <v>31</v>
      </c>
      <c r="AX282" s="13" t="s">
        <v>74</v>
      </c>
      <c r="AY282" s="188" t="s">
        <v>122</v>
      </c>
    </row>
    <row r="283" s="13" customFormat="1">
      <c r="A283" s="13"/>
      <c r="B283" s="186"/>
      <c r="C283" s="13"/>
      <c r="D283" s="187" t="s">
        <v>131</v>
      </c>
      <c r="E283" s="188" t="s">
        <v>1</v>
      </c>
      <c r="F283" s="189" t="s">
        <v>512</v>
      </c>
      <c r="G283" s="13"/>
      <c r="H283" s="190">
        <v>1.8</v>
      </c>
      <c r="I283" s="191"/>
      <c r="J283" s="13"/>
      <c r="K283" s="13"/>
      <c r="L283" s="186"/>
      <c r="M283" s="192"/>
      <c r="N283" s="193"/>
      <c r="O283" s="193"/>
      <c r="P283" s="193"/>
      <c r="Q283" s="193"/>
      <c r="R283" s="193"/>
      <c r="S283" s="193"/>
      <c r="T283" s="19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131</v>
      </c>
      <c r="AU283" s="188" t="s">
        <v>84</v>
      </c>
      <c r="AV283" s="13" t="s">
        <v>84</v>
      </c>
      <c r="AW283" s="13" t="s">
        <v>31</v>
      </c>
      <c r="AX283" s="13" t="s">
        <v>74</v>
      </c>
      <c r="AY283" s="188" t="s">
        <v>122</v>
      </c>
    </row>
    <row r="284" s="14" customFormat="1">
      <c r="A284" s="14"/>
      <c r="B284" s="195"/>
      <c r="C284" s="14"/>
      <c r="D284" s="187" t="s">
        <v>131</v>
      </c>
      <c r="E284" s="196" t="s">
        <v>1</v>
      </c>
      <c r="F284" s="197" t="s">
        <v>134</v>
      </c>
      <c r="G284" s="14"/>
      <c r="H284" s="198">
        <v>4.2000000000000002</v>
      </c>
      <c r="I284" s="199"/>
      <c r="J284" s="14"/>
      <c r="K284" s="14"/>
      <c r="L284" s="195"/>
      <c r="M284" s="200"/>
      <c r="N284" s="201"/>
      <c r="O284" s="201"/>
      <c r="P284" s="201"/>
      <c r="Q284" s="201"/>
      <c r="R284" s="201"/>
      <c r="S284" s="201"/>
      <c r="T284" s="20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6" t="s">
        <v>131</v>
      </c>
      <c r="AU284" s="196" t="s">
        <v>84</v>
      </c>
      <c r="AV284" s="14" t="s">
        <v>129</v>
      </c>
      <c r="AW284" s="14" t="s">
        <v>31</v>
      </c>
      <c r="AX284" s="14" t="s">
        <v>82</v>
      </c>
      <c r="AY284" s="196" t="s">
        <v>122</v>
      </c>
    </row>
    <row r="285" s="2" customFormat="1" ht="16.5" customHeight="1">
      <c r="A285" s="37"/>
      <c r="B285" s="171"/>
      <c r="C285" s="213" t="s">
        <v>513</v>
      </c>
      <c r="D285" s="213" t="s">
        <v>319</v>
      </c>
      <c r="E285" s="214" t="s">
        <v>514</v>
      </c>
      <c r="F285" s="215" t="s">
        <v>515</v>
      </c>
      <c r="G285" s="216" t="s">
        <v>144</v>
      </c>
      <c r="H285" s="217">
        <v>4.2839999999999998</v>
      </c>
      <c r="I285" s="218"/>
      <c r="J285" s="219">
        <f>ROUND(I285*H285,2)</f>
        <v>0</v>
      </c>
      <c r="K285" s="220"/>
      <c r="L285" s="221"/>
      <c r="M285" s="222" t="s">
        <v>1</v>
      </c>
      <c r="N285" s="223" t="s">
        <v>39</v>
      </c>
      <c r="O285" s="76"/>
      <c r="P285" s="182">
        <f>O285*H285</f>
        <v>0</v>
      </c>
      <c r="Q285" s="182">
        <v>0.00017000000000000001</v>
      </c>
      <c r="R285" s="182">
        <f>Q285*H285</f>
        <v>0.00072827999999999999</v>
      </c>
      <c r="S285" s="182">
        <v>0</v>
      </c>
      <c r="T285" s="18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4" t="s">
        <v>376</v>
      </c>
      <c r="AT285" s="184" t="s">
        <v>319</v>
      </c>
      <c r="AU285" s="184" t="s">
        <v>84</v>
      </c>
      <c r="AY285" s="18" t="s">
        <v>122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8" t="s">
        <v>82</v>
      </c>
      <c r="BK285" s="185">
        <f>ROUND(I285*H285,2)</f>
        <v>0</v>
      </c>
      <c r="BL285" s="18" t="s">
        <v>174</v>
      </c>
      <c r="BM285" s="184" t="s">
        <v>516</v>
      </c>
    </row>
    <row r="286" s="13" customFormat="1">
      <c r="A286" s="13"/>
      <c r="B286" s="186"/>
      <c r="C286" s="13"/>
      <c r="D286" s="187" t="s">
        <v>131</v>
      </c>
      <c r="E286" s="13"/>
      <c r="F286" s="189" t="s">
        <v>517</v>
      </c>
      <c r="G286" s="13"/>
      <c r="H286" s="190">
        <v>4.2839999999999998</v>
      </c>
      <c r="I286" s="191"/>
      <c r="J286" s="13"/>
      <c r="K286" s="13"/>
      <c r="L286" s="186"/>
      <c r="M286" s="192"/>
      <c r="N286" s="193"/>
      <c r="O286" s="193"/>
      <c r="P286" s="193"/>
      <c r="Q286" s="193"/>
      <c r="R286" s="193"/>
      <c r="S286" s="193"/>
      <c r="T286" s="19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8" t="s">
        <v>131</v>
      </c>
      <c r="AU286" s="188" t="s">
        <v>84</v>
      </c>
      <c r="AV286" s="13" t="s">
        <v>84</v>
      </c>
      <c r="AW286" s="13" t="s">
        <v>3</v>
      </c>
      <c r="AX286" s="13" t="s">
        <v>82</v>
      </c>
      <c r="AY286" s="188" t="s">
        <v>122</v>
      </c>
    </row>
    <row r="287" s="2" customFormat="1" ht="24.15" customHeight="1">
      <c r="A287" s="37"/>
      <c r="B287" s="171"/>
      <c r="C287" s="172" t="s">
        <v>518</v>
      </c>
      <c r="D287" s="172" t="s">
        <v>125</v>
      </c>
      <c r="E287" s="173" t="s">
        <v>519</v>
      </c>
      <c r="F287" s="174" t="s">
        <v>520</v>
      </c>
      <c r="G287" s="175" t="s">
        <v>350</v>
      </c>
      <c r="H287" s="224"/>
      <c r="I287" s="177"/>
      <c r="J287" s="178">
        <f>ROUND(I287*H287,2)</f>
        <v>0</v>
      </c>
      <c r="K287" s="179"/>
      <c r="L287" s="38"/>
      <c r="M287" s="180" t="s">
        <v>1</v>
      </c>
      <c r="N287" s="181" t="s">
        <v>39</v>
      </c>
      <c r="O287" s="76"/>
      <c r="P287" s="182">
        <f>O287*H287</f>
        <v>0</v>
      </c>
      <c r="Q287" s="182">
        <v>0</v>
      </c>
      <c r="R287" s="182">
        <f>Q287*H287</f>
        <v>0</v>
      </c>
      <c r="S287" s="182">
        <v>0</v>
      </c>
      <c r="T287" s="183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4" t="s">
        <v>174</v>
      </c>
      <c r="AT287" s="184" t="s">
        <v>125</v>
      </c>
      <c r="AU287" s="184" t="s">
        <v>84</v>
      </c>
      <c r="AY287" s="18" t="s">
        <v>122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8" t="s">
        <v>82</v>
      </c>
      <c r="BK287" s="185">
        <f>ROUND(I287*H287,2)</f>
        <v>0</v>
      </c>
      <c r="BL287" s="18" t="s">
        <v>174</v>
      </c>
      <c r="BM287" s="184" t="s">
        <v>521</v>
      </c>
    </row>
    <row r="288" s="12" customFormat="1" ht="22.8" customHeight="1">
      <c r="A288" s="12"/>
      <c r="B288" s="158"/>
      <c r="C288" s="12"/>
      <c r="D288" s="159" t="s">
        <v>73</v>
      </c>
      <c r="E288" s="169" t="s">
        <v>522</v>
      </c>
      <c r="F288" s="169" t="s">
        <v>523</v>
      </c>
      <c r="G288" s="12"/>
      <c r="H288" s="12"/>
      <c r="I288" s="161"/>
      <c r="J288" s="170">
        <f>BK288</f>
        <v>0</v>
      </c>
      <c r="K288" s="12"/>
      <c r="L288" s="158"/>
      <c r="M288" s="163"/>
      <c r="N288" s="164"/>
      <c r="O288" s="164"/>
      <c r="P288" s="165">
        <f>SUM(P289:P292)</f>
        <v>0</v>
      </c>
      <c r="Q288" s="164"/>
      <c r="R288" s="165">
        <f>SUM(R289:R292)</f>
        <v>0.00087209999999999989</v>
      </c>
      <c r="S288" s="164"/>
      <c r="T288" s="166">
        <f>SUM(T289:T292)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59" t="s">
        <v>84</v>
      </c>
      <c r="AT288" s="167" t="s">
        <v>73</v>
      </c>
      <c r="AU288" s="167" t="s">
        <v>82</v>
      </c>
      <c r="AY288" s="159" t="s">
        <v>122</v>
      </c>
      <c r="BK288" s="168">
        <f>SUM(BK289:BK292)</f>
        <v>0</v>
      </c>
    </row>
    <row r="289" s="2" customFormat="1" ht="24.15" customHeight="1">
      <c r="A289" s="37"/>
      <c r="B289" s="171"/>
      <c r="C289" s="172" t="s">
        <v>524</v>
      </c>
      <c r="D289" s="172" t="s">
        <v>125</v>
      </c>
      <c r="E289" s="173" t="s">
        <v>525</v>
      </c>
      <c r="F289" s="174" t="s">
        <v>526</v>
      </c>
      <c r="G289" s="175" t="s">
        <v>191</v>
      </c>
      <c r="H289" s="176">
        <v>2.2949999999999999</v>
      </c>
      <c r="I289" s="177"/>
      <c r="J289" s="178">
        <f>ROUND(I289*H289,2)</f>
        <v>0</v>
      </c>
      <c r="K289" s="179"/>
      <c r="L289" s="38"/>
      <c r="M289" s="180" t="s">
        <v>1</v>
      </c>
      <c r="N289" s="181" t="s">
        <v>39</v>
      </c>
      <c r="O289" s="76"/>
      <c r="P289" s="182">
        <f>O289*H289</f>
        <v>0</v>
      </c>
      <c r="Q289" s="182">
        <v>0.00013999999999999999</v>
      </c>
      <c r="R289" s="182">
        <f>Q289*H289</f>
        <v>0.00032129999999999995</v>
      </c>
      <c r="S289" s="182">
        <v>0</v>
      </c>
      <c r="T289" s="18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4" t="s">
        <v>174</v>
      </c>
      <c r="AT289" s="184" t="s">
        <v>125</v>
      </c>
      <c r="AU289" s="184" t="s">
        <v>84</v>
      </c>
      <c r="AY289" s="18" t="s">
        <v>122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8" t="s">
        <v>82</v>
      </c>
      <c r="BK289" s="185">
        <f>ROUND(I289*H289,2)</f>
        <v>0</v>
      </c>
      <c r="BL289" s="18" t="s">
        <v>174</v>
      </c>
      <c r="BM289" s="184" t="s">
        <v>527</v>
      </c>
    </row>
    <row r="290" s="13" customFormat="1">
      <c r="A290" s="13"/>
      <c r="B290" s="186"/>
      <c r="C290" s="13"/>
      <c r="D290" s="187" t="s">
        <v>131</v>
      </c>
      <c r="E290" s="188" t="s">
        <v>1</v>
      </c>
      <c r="F290" s="189" t="s">
        <v>528</v>
      </c>
      <c r="G290" s="13"/>
      <c r="H290" s="190">
        <v>2.2949999999999999</v>
      </c>
      <c r="I290" s="191"/>
      <c r="J290" s="13"/>
      <c r="K290" s="13"/>
      <c r="L290" s="186"/>
      <c r="M290" s="192"/>
      <c r="N290" s="193"/>
      <c r="O290" s="193"/>
      <c r="P290" s="193"/>
      <c r="Q290" s="193"/>
      <c r="R290" s="193"/>
      <c r="S290" s="193"/>
      <c r="T290" s="19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8" t="s">
        <v>131</v>
      </c>
      <c r="AU290" s="188" t="s">
        <v>84</v>
      </c>
      <c r="AV290" s="13" t="s">
        <v>84</v>
      </c>
      <c r="AW290" s="13" t="s">
        <v>31</v>
      </c>
      <c r="AX290" s="13" t="s">
        <v>82</v>
      </c>
      <c r="AY290" s="188" t="s">
        <v>122</v>
      </c>
    </row>
    <row r="291" s="2" customFormat="1" ht="24.15" customHeight="1">
      <c r="A291" s="37"/>
      <c r="B291" s="171"/>
      <c r="C291" s="172" t="s">
        <v>529</v>
      </c>
      <c r="D291" s="172" t="s">
        <v>125</v>
      </c>
      <c r="E291" s="173" t="s">
        <v>530</v>
      </c>
      <c r="F291" s="174" t="s">
        <v>531</v>
      </c>
      <c r="G291" s="175" t="s">
        <v>191</v>
      </c>
      <c r="H291" s="176">
        <v>2.2949999999999999</v>
      </c>
      <c r="I291" s="177"/>
      <c r="J291" s="178">
        <f>ROUND(I291*H291,2)</f>
        <v>0</v>
      </c>
      <c r="K291" s="179"/>
      <c r="L291" s="38"/>
      <c r="M291" s="180" t="s">
        <v>1</v>
      </c>
      <c r="N291" s="181" t="s">
        <v>39</v>
      </c>
      <c r="O291" s="76"/>
      <c r="P291" s="182">
        <f>O291*H291</f>
        <v>0</v>
      </c>
      <c r="Q291" s="182">
        <v>0.00012</v>
      </c>
      <c r="R291" s="182">
        <f>Q291*H291</f>
        <v>0.00027539999999999997</v>
      </c>
      <c r="S291" s="182">
        <v>0</v>
      </c>
      <c r="T291" s="18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4" t="s">
        <v>174</v>
      </c>
      <c r="AT291" s="184" t="s">
        <v>125</v>
      </c>
      <c r="AU291" s="184" t="s">
        <v>84</v>
      </c>
      <c r="AY291" s="18" t="s">
        <v>122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8" t="s">
        <v>82</v>
      </c>
      <c r="BK291" s="185">
        <f>ROUND(I291*H291,2)</f>
        <v>0</v>
      </c>
      <c r="BL291" s="18" t="s">
        <v>174</v>
      </c>
      <c r="BM291" s="184" t="s">
        <v>532</v>
      </c>
    </row>
    <row r="292" s="2" customFormat="1" ht="24.15" customHeight="1">
      <c r="A292" s="37"/>
      <c r="B292" s="171"/>
      <c r="C292" s="172" t="s">
        <v>533</v>
      </c>
      <c r="D292" s="172" t="s">
        <v>125</v>
      </c>
      <c r="E292" s="173" t="s">
        <v>534</v>
      </c>
      <c r="F292" s="174" t="s">
        <v>535</v>
      </c>
      <c r="G292" s="175" t="s">
        <v>191</v>
      </c>
      <c r="H292" s="176">
        <v>2.2949999999999999</v>
      </c>
      <c r="I292" s="177"/>
      <c r="J292" s="178">
        <f>ROUND(I292*H292,2)</f>
        <v>0</v>
      </c>
      <c r="K292" s="179"/>
      <c r="L292" s="38"/>
      <c r="M292" s="180" t="s">
        <v>1</v>
      </c>
      <c r="N292" s="181" t="s">
        <v>39</v>
      </c>
      <c r="O292" s="76"/>
      <c r="P292" s="182">
        <f>O292*H292</f>
        <v>0</v>
      </c>
      <c r="Q292" s="182">
        <v>0.00012</v>
      </c>
      <c r="R292" s="182">
        <f>Q292*H292</f>
        <v>0.00027539999999999997</v>
      </c>
      <c r="S292" s="182">
        <v>0</v>
      </c>
      <c r="T292" s="18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4" t="s">
        <v>174</v>
      </c>
      <c r="AT292" s="184" t="s">
        <v>125</v>
      </c>
      <c r="AU292" s="184" t="s">
        <v>84</v>
      </c>
      <c r="AY292" s="18" t="s">
        <v>122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8" t="s">
        <v>82</v>
      </c>
      <c r="BK292" s="185">
        <f>ROUND(I292*H292,2)</f>
        <v>0</v>
      </c>
      <c r="BL292" s="18" t="s">
        <v>174</v>
      </c>
      <c r="BM292" s="184" t="s">
        <v>536</v>
      </c>
    </row>
    <row r="293" s="12" customFormat="1" ht="22.8" customHeight="1">
      <c r="A293" s="12"/>
      <c r="B293" s="158"/>
      <c r="C293" s="12"/>
      <c r="D293" s="159" t="s">
        <v>73</v>
      </c>
      <c r="E293" s="169" t="s">
        <v>222</v>
      </c>
      <c r="F293" s="169" t="s">
        <v>223</v>
      </c>
      <c r="G293" s="12"/>
      <c r="H293" s="12"/>
      <c r="I293" s="161"/>
      <c r="J293" s="170">
        <f>BK293</f>
        <v>0</v>
      </c>
      <c r="K293" s="12"/>
      <c r="L293" s="158"/>
      <c r="M293" s="163"/>
      <c r="N293" s="164"/>
      <c r="O293" s="164"/>
      <c r="P293" s="165">
        <f>SUM(P294:P325)</f>
        <v>0</v>
      </c>
      <c r="Q293" s="164"/>
      <c r="R293" s="165">
        <f>SUM(R294:R325)</f>
        <v>0.145117</v>
      </c>
      <c r="S293" s="164"/>
      <c r="T293" s="166">
        <f>SUM(T294:T325)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59" t="s">
        <v>84</v>
      </c>
      <c r="AT293" s="167" t="s">
        <v>73</v>
      </c>
      <c r="AU293" s="167" t="s">
        <v>82</v>
      </c>
      <c r="AY293" s="159" t="s">
        <v>122</v>
      </c>
      <c r="BK293" s="168">
        <f>SUM(BK294:BK325)</f>
        <v>0</v>
      </c>
    </row>
    <row r="294" s="2" customFormat="1" ht="24.15" customHeight="1">
      <c r="A294" s="37"/>
      <c r="B294" s="171"/>
      <c r="C294" s="172" t="s">
        <v>537</v>
      </c>
      <c r="D294" s="172" t="s">
        <v>125</v>
      </c>
      <c r="E294" s="173" t="s">
        <v>538</v>
      </c>
      <c r="F294" s="174" t="s">
        <v>539</v>
      </c>
      <c r="G294" s="175" t="s">
        <v>191</v>
      </c>
      <c r="H294" s="176">
        <v>290.23399999999998</v>
      </c>
      <c r="I294" s="177"/>
      <c r="J294" s="178">
        <f>ROUND(I294*H294,2)</f>
        <v>0</v>
      </c>
      <c r="K294" s="179"/>
      <c r="L294" s="38"/>
      <c r="M294" s="180" t="s">
        <v>1</v>
      </c>
      <c r="N294" s="181" t="s">
        <v>39</v>
      </c>
      <c r="O294" s="76"/>
      <c r="P294" s="182">
        <f>O294*H294</f>
        <v>0</v>
      </c>
      <c r="Q294" s="182">
        <v>0.00021000000000000001</v>
      </c>
      <c r="R294" s="182">
        <f>Q294*H294</f>
        <v>0.060949139999999999</v>
      </c>
      <c r="S294" s="182">
        <v>0</v>
      </c>
      <c r="T294" s="18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4" t="s">
        <v>174</v>
      </c>
      <c r="AT294" s="184" t="s">
        <v>125</v>
      </c>
      <c r="AU294" s="184" t="s">
        <v>84</v>
      </c>
      <c r="AY294" s="18" t="s">
        <v>122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8" t="s">
        <v>82</v>
      </c>
      <c r="BK294" s="185">
        <f>ROUND(I294*H294,2)</f>
        <v>0</v>
      </c>
      <c r="BL294" s="18" t="s">
        <v>174</v>
      </c>
      <c r="BM294" s="184" t="s">
        <v>540</v>
      </c>
    </row>
    <row r="295" s="15" customFormat="1">
      <c r="A295" s="15"/>
      <c r="B295" s="206"/>
      <c r="C295" s="15"/>
      <c r="D295" s="187" t="s">
        <v>131</v>
      </c>
      <c r="E295" s="207" t="s">
        <v>1</v>
      </c>
      <c r="F295" s="208" t="s">
        <v>281</v>
      </c>
      <c r="G295" s="15"/>
      <c r="H295" s="207" t="s">
        <v>1</v>
      </c>
      <c r="I295" s="209"/>
      <c r="J295" s="15"/>
      <c r="K295" s="15"/>
      <c r="L295" s="206"/>
      <c r="M295" s="210"/>
      <c r="N295" s="211"/>
      <c r="O295" s="211"/>
      <c r="P295" s="211"/>
      <c r="Q295" s="211"/>
      <c r="R295" s="211"/>
      <c r="S295" s="211"/>
      <c r="T295" s="21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07" t="s">
        <v>131</v>
      </c>
      <c r="AU295" s="207" t="s">
        <v>84</v>
      </c>
      <c r="AV295" s="15" t="s">
        <v>82</v>
      </c>
      <c r="AW295" s="15" t="s">
        <v>31</v>
      </c>
      <c r="AX295" s="15" t="s">
        <v>74</v>
      </c>
      <c r="AY295" s="207" t="s">
        <v>122</v>
      </c>
    </row>
    <row r="296" s="13" customFormat="1">
      <c r="A296" s="13"/>
      <c r="B296" s="186"/>
      <c r="C296" s="13"/>
      <c r="D296" s="187" t="s">
        <v>131</v>
      </c>
      <c r="E296" s="188" t="s">
        <v>1</v>
      </c>
      <c r="F296" s="189" t="s">
        <v>282</v>
      </c>
      <c r="G296" s="13"/>
      <c r="H296" s="190">
        <v>19.5</v>
      </c>
      <c r="I296" s="191"/>
      <c r="J296" s="13"/>
      <c r="K296" s="13"/>
      <c r="L296" s="186"/>
      <c r="M296" s="192"/>
      <c r="N296" s="193"/>
      <c r="O296" s="193"/>
      <c r="P296" s="193"/>
      <c r="Q296" s="193"/>
      <c r="R296" s="193"/>
      <c r="S296" s="193"/>
      <c r="T296" s="19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8" t="s">
        <v>131</v>
      </c>
      <c r="AU296" s="188" t="s">
        <v>84</v>
      </c>
      <c r="AV296" s="13" t="s">
        <v>84</v>
      </c>
      <c r="AW296" s="13" t="s">
        <v>31</v>
      </c>
      <c r="AX296" s="13" t="s">
        <v>74</v>
      </c>
      <c r="AY296" s="188" t="s">
        <v>122</v>
      </c>
    </row>
    <row r="297" s="13" customFormat="1">
      <c r="A297" s="13"/>
      <c r="B297" s="186"/>
      <c r="C297" s="13"/>
      <c r="D297" s="187" t="s">
        <v>131</v>
      </c>
      <c r="E297" s="188" t="s">
        <v>1</v>
      </c>
      <c r="F297" s="189" t="s">
        <v>283</v>
      </c>
      <c r="G297" s="13"/>
      <c r="H297" s="190">
        <v>-3.5459999999999998</v>
      </c>
      <c r="I297" s="191"/>
      <c r="J297" s="13"/>
      <c r="K297" s="13"/>
      <c r="L297" s="186"/>
      <c r="M297" s="192"/>
      <c r="N297" s="193"/>
      <c r="O297" s="193"/>
      <c r="P297" s="193"/>
      <c r="Q297" s="193"/>
      <c r="R297" s="193"/>
      <c r="S297" s="193"/>
      <c r="T297" s="19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8" t="s">
        <v>131</v>
      </c>
      <c r="AU297" s="188" t="s">
        <v>84</v>
      </c>
      <c r="AV297" s="13" t="s">
        <v>84</v>
      </c>
      <c r="AW297" s="13" t="s">
        <v>31</v>
      </c>
      <c r="AX297" s="13" t="s">
        <v>74</v>
      </c>
      <c r="AY297" s="188" t="s">
        <v>122</v>
      </c>
    </row>
    <row r="298" s="15" customFormat="1">
      <c r="A298" s="15"/>
      <c r="B298" s="206"/>
      <c r="C298" s="15"/>
      <c r="D298" s="187" t="s">
        <v>131</v>
      </c>
      <c r="E298" s="207" t="s">
        <v>1</v>
      </c>
      <c r="F298" s="208" t="s">
        <v>284</v>
      </c>
      <c r="G298" s="15"/>
      <c r="H298" s="207" t="s">
        <v>1</v>
      </c>
      <c r="I298" s="209"/>
      <c r="J298" s="15"/>
      <c r="K298" s="15"/>
      <c r="L298" s="206"/>
      <c r="M298" s="210"/>
      <c r="N298" s="211"/>
      <c r="O298" s="211"/>
      <c r="P298" s="211"/>
      <c r="Q298" s="211"/>
      <c r="R298" s="211"/>
      <c r="S298" s="211"/>
      <c r="T298" s="212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07" t="s">
        <v>131</v>
      </c>
      <c r="AU298" s="207" t="s">
        <v>84</v>
      </c>
      <c r="AV298" s="15" t="s">
        <v>82</v>
      </c>
      <c r="AW298" s="15" t="s">
        <v>31</v>
      </c>
      <c r="AX298" s="15" t="s">
        <v>74</v>
      </c>
      <c r="AY298" s="207" t="s">
        <v>122</v>
      </c>
    </row>
    <row r="299" s="13" customFormat="1">
      <c r="A299" s="13"/>
      <c r="B299" s="186"/>
      <c r="C299" s="13"/>
      <c r="D299" s="187" t="s">
        <v>131</v>
      </c>
      <c r="E299" s="188" t="s">
        <v>1</v>
      </c>
      <c r="F299" s="189" t="s">
        <v>285</v>
      </c>
      <c r="G299" s="13"/>
      <c r="H299" s="190">
        <v>10.220000000000001</v>
      </c>
      <c r="I299" s="191"/>
      <c r="J299" s="13"/>
      <c r="K299" s="13"/>
      <c r="L299" s="186"/>
      <c r="M299" s="192"/>
      <c r="N299" s="193"/>
      <c r="O299" s="193"/>
      <c r="P299" s="193"/>
      <c r="Q299" s="193"/>
      <c r="R299" s="193"/>
      <c r="S299" s="193"/>
      <c r="T299" s="19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8" t="s">
        <v>131</v>
      </c>
      <c r="AU299" s="188" t="s">
        <v>84</v>
      </c>
      <c r="AV299" s="13" t="s">
        <v>84</v>
      </c>
      <c r="AW299" s="13" t="s">
        <v>31</v>
      </c>
      <c r="AX299" s="13" t="s">
        <v>74</v>
      </c>
      <c r="AY299" s="188" t="s">
        <v>122</v>
      </c>
    </row>
    <row r="300" s="13" customFormat="1">
      <c r="A300" s="13"/>
      <c r="B300" s="186"/>
      <c r="C300" s="13"/>
      <c r="D300" s="187" t="s">
        <v>131</v>
      </c>
      <c r="E300" s="188" t="s">
        <v>1</v>
      </c>
      <c r="F300" s="189" t="s">
        <v>254</v>
      </c>
      <c r="G300" s="13"/>
      <c r="H300" s="190">
        <v>-1.5760000000000001</v>
      </c>
      <c r="I300" s="191"/>
      <c r="J300" s="13"/>
      <c r="K300" s="13"/>
      <c r="L300" s="186"/>
      <c r="M300" s="192"/>
      <c r="N300" s="193"/>
      <c r="O300" s="193"/>
      <c r="P300" s="193"/>
      <c r="Q300" s="193"/>
      <c r="R300" s="193"/>
      <c r="S300" s="193"/>
      <c r="T300" s="19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8" t="s">
        <v>131</v>
      </c>
      <c r="AU300" s="188" t="s">
        <v>84</v>
      </c>
      <c r="AV300" s="13" t="s">
        <v>84</v>
      </c>
      <c r="AW300" s="13" t="s">
        <v>31</v>
      </c>
      <c r="AX300" s="13" t="s">
        <v>74</v>
      </c>
      <c r="AY300" s="188" t="s">
        <v>122</v>
      </c>
    </row>
    <row r="301" s="15" customFormat="1">
      <c r="A301" s="15"/>
      <c r="B301" s="206"/>
      <c r="C301" s="15"/>
      <c r="D301" s="187" t="s">
        <v>131</v>
      </c>
      <c r="E301" s="207" t="s">
        <v>1</v>
      </c>
      <c r="F301" s="208" t="s">
        <v>286</v>
      </c>
      <c r="G301" s="15"/>
      <c r="H301" s="207" t="s">
        <v>1</v>
      </c>
      <c r="I301" s="209"/>
      <c r="J301" s="15"/>
      <c r="K301" s="15"/>
      <c r="L301" s="206"/>
      <c r="M301" s="210"/>
      <c r="N301" s="211"/>
      <c r="O301" s="211"/>
      <c r="P301" s="211"/>
      <c r="Q301" s="211"/>
      <c r="R301" s="211"/>
      <c r="S301" s="211"/>
      <c r="T301" s="212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07" t="s">
        <v>131</v>
      </c>
      <c r="AU301" s="207" t="s">
        <v>84</v>
      </c>
      <c r="AV301" s="15" t="s">
        <v>82</v>
      </c>
      <c r="AW301" s="15" t="s">
        <v>31</v>
      </c>
      <c r="AX301" s="15" t="s">
        <v>74</v>
      </c>
      <c r="AY301" s="207" t="s">
        <v>122</v>
      </c>
    </row>
    <row r="302" s="13" customFormat="1">
      <c r="A302" s="13"/>
      <c r="B302" s="186"/>
      <c r="C302" s="13"/>
      <c r="D302" s="187" t="s">
        <v>131</v>
      </c>
      <c r="E302" s="188" t="s">
        <v>1</v>
      </c>
      <c r="F302" s="189" t="s">
        <v>287</v>
      </c>
      <c r="G302" s="13"/>
      <c r="H302" s="190">
        <v>19.460000000000001</v>
      </c>
      <c r="I302" s="191"/>
      <c r="J302" s="13"/>
      <c r="K302" s="13"/>
      <c r="L302" s="186"/>
      <c r="M302" s="192"/>
      <c r="N302" s="193"/>
      <c r="O302" s="193"/>
      <c r="P302" s="193"/>
      <c r="Q302" s="193"/>
      <c r="R302" s="193"/>
      <c r="S302" s="193"/>
      <c r="T302" s="19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8" t="s">
        <v>131</v>
      </c>
      <c r="AU302" s="188" t="s">
        <v>84</v>
      </c>
      <c r="AV302" s="13" t="s">
        <v>84</v>
      </c>
      <c r="AW302" s="13" t="s">
        <v>31</v>
      </c>
      <c r="AX302" s="13" t="s">
        <v>74</v>
      </c>
      <c r="AY302" s="188" t="s">
        <v>122</v>
      </c>
    </row>
    <row r="303" s="13" customFormat="1">
      <c r="A303" s="13"/>
      <c r="B303" s="186"/>
      <c r="C303" s="13"/>
      <c r="D303" s="187" t="s">
        <v>131</v>
      </c>
      <c r="E303" s="188" t="s">
        <v>1</v>
      </c>
      <c r="F303" s="189" t="s">
        <v>288</v>
      </c>
      <c r="G303" s="13"/>
      <c r="H303" s="190">
        <v>2.52</v>
      </c>
      <c r="I303" s="191"/>
      <c r="J303" s="13"/>
      <c r="K303" s="13"/>
      <c r="L303" s="186"/>
      <c r="M303" s="192"/>
      <c r="N303" s="193"/>
      <c r="O303" s="193"/>
      <c r="P303" s="193"/>
      <c r="Q303" s="193"/>
      <c r="R303" s="193"/>
      <c r="S303" s="193"/>
      <c r="T303" s="19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8" t="s">
        <v>131</v>
      </c>
      <c r="AU303" s="188" t="s">
        <v>84</v>
      </c>
      <c r="AV303" s="13" t="s">
        <v>84</v>
      </c>
      <c r="AW303" s="13" t="s">
        <v>31</v>
      </c>
      <c r="AX303" s="13" t="s">
        <v>74</v>
      </c>
      <c r="AY303" s="188" t="s">
        <v>122</v>
      </c>
    </row>
    <row r="304" s="13" customFormat="1">
      <c r="A304" s="13"/>
      <c r="B304" s="186"/>
      <c r="C304" s="13"/>
      <c r="D304" s="187" t="s">
        <v>131</v>
      </c>
      <c r="E304" s="188" t="s">
        <v>1</v>
      </c>
      <c r="F304" s="189" t="s">
        <v>289</v>
      </c>
      <c r="G304" s="13"/>
      <c r="H304" s="190">
        <v>-4.7279999999999998</v>
      </c>
      <c r="I304" s="191"/>
      <c r="J304" s="13"/>
      <c r="K304" s="13"/>
      <c r="L304" s="186"/>
      <c r="M304" s="192"/>
      <c r="N304" s="193"/>
      <c r="O304" s="193"/>
      <c r="P304" s="193"/>
      <c r="Q304" s="193"/>
      <c r="R304" s="193"/>
      <c r="S304" s="193"/>
      <c r="T304" s="19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8" t="s">
        <v>131</v>
      </c>
      <c r="AU304" s="188" t="s">
        <v>84</v>
      </c>
      <c r="AV304" s="13" t="s">
        <v>84</v>
      </c>
      <c r="AW304" s="13" t="s">
        <v>31</v>
      </c>
      <c r="AX304" s="13" t="s">
        <v>74</v>
      </c>
      <c r="AY304" s="188" t="s">
        <v>122</v>
      </c>
    </row>
    <row r="305" s="15" customFormat="1">
      <c r="A305" s="15"/>
      <c r="B305" s="206"/>
      <c r="C305" s="15"/>
      <c r="D305" s="187" t="s">
        <v>131</v>
      </c>
      <c r="E305" s="207" t="s">
        <v>1</v>
      </c>
      <c r="F305" s="208" t="s">
        <v>290</v>
      </c>
      <c r="G305" s="15"/>
      <c r="H305" s="207" t="s">
        <v>1</v>
      </c>
      <c r="I305" s="209"/>
      <c r="J305" s="15"/>
      <c r="K305" s="15"/>
      <c r="L305" s="206"/>
      <c r="M305" s="210"/>
      <c r="N305" s="211"/>
      <c r="O305" s="211"/>
      <c r="P305" s="211"/>
      <c r="Q305" s="211"/>
      <c r="R305" s="211"/>
      <c r="S305" s="211"/>
      <c r="T305" s="21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07" t="s">
        <v>131</v>
      </c>
      <c r="AU305" s="207" t="s">
        <v>84</v>
      </c>
      <c r="AV305" s="15" t="s">
        <v>82</v>
      </c>
      <c r="AW305" s="15" t="s">
        <v>31</v>
      </c>
      <c r="AX305" s="15" t="s">
        <v>74</v>
      </c>
      <c r="AY305" s="207" t="s">
        <v>122</v>
      </c>
    </row>
    <row r="306" s="13" customFormat="1">
      <c r="A306" s="13"/>
      <c r="B306" s="186"/>
      <c r="C306" s="13"/>
      <c r="D306" s="187" t="s">
        <v>131</v>
      </c>
      <c r="E306" s="188" t="s">
        <v>1</v>
      </c>
      <c r="F306" s="189" t="s">
        <v>291</v>
      </c>
      <c r="G306" s="13"/>
      <c r="H306" s="190">
        <v>24.079999999999998</v>
      </c>
      <c r="I306" s="191"/>
      <c r="J306" s="13"/>
      <c r="K306" s="13"/>
      <c r="L306" s="186"/>
      <c r="M306" s="192"/>
      <c r="N306" s="193"/>
      <c r="O306" s="193"/>
      <c r="P306" s="193"/>
      <c r="Q306" s="193"/>
      <c r="R306" s="193"/>
      <c r="S306" s="193"/>
      <c r="T306" s="19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8" t="s">
        <v>131</v>
      </c>
      <c r="AU306" s="188" t="s">
        <v>84</v>
      </c>
      <c r="AV306" s="13" t="s">
        <v>84</v>
      </c>
      <c r="AW306" s="13" t="s">
        <v>31</v>
      </c>
      <c r="AX306" s="13" t="s">
        <v>74</v>
      </c>
      <c r="AY306" s="188" t="s">
        <v>122</v>
      </c>
    </row>
    <row r="307" s="13" customFormat="1">
      <c r="A307" s="13"/>
      <c r="B307" s="186"/>
      <c r="C307" s="13"/>
      <c r="D307" s="187" t="s">
        <v>131</v>
      </c>
      <c r="E307" s="188" t="s">
        <v>1</v>
      </c>
      <c r="F307" s="189" t="s">
        <v>254</v>
      </c>
      <c r="G307" s="13"/>
      <c r="H307" s="190">
        <v>-1.5760000000000001</v>
      </c>
      <c r="I307" s="191"/>
      <c r="J307" s="13"/>
      <c r="K307" s="13"/>
      <c r="L307" s="186"/>
      <c r="M307" s="192"/>
      <c r="N307" s="193"/>
      <c r="O307" s="193"/>
      <c r="P307" s="193"/>
      <c r="Q307" s="193"/>
      <c r="R307" s="193"/>
      <c r="S307" s="193"/>
      <c r="T307" s="19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8" t="s">
        <v>131</v>
      </c>
      <c r="AU307" s="188" t="s">
        <v>84</v>
      </c>
      <c r="AV307" s="13" t="s">
        <v>84</v>
      </c>
      <c r="AW307" s="13" t="s">
        <v>31</v>
      </c>
      <c r="AX307" s="13" t="s">
        <v>74</v>
      </c>
      <c r="AY307" s="188" t="s">
        <v>122</v>
      </c>
    </row>
    <row r="308" s="15" customFormat="1">
      <c r="A308" s="15"/>
      <c r="B308" s="206"/>
      <c r="C308" s="15"/>
      <c r="D308" s="187" t="s">
        <v>131</v>
      </c>
      <c r="E308" s="207" t="s">
        <v>1</v>
      </c>
      <c r="F308" s="208" t="s">
        <v>292</v>
      </c>
      <c r="G308" s="15"/>
      <c r="H308" s="207" t="s">
        <v>1</v>
      </c>
      <c r="I308" s="209"/>
      <c r="J308" s="15"/>
      <c r="K308" s="15"/>
      <c r="L308" s="206"/>
      <c r="M308" s="210"/>
      <c r="N308" s="211"/>
      <c r="O308" s="211"/>
      <c r="P308" s="211"/>
      <c r="Q308" s="211"/>
      <c r="R308" s="211"/>
      <c r="S308" s="211"/>
      <c r="T308" s="212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07" t="s">
        <v>131</v>
      </c>
      <c r="AU308" s="207" t="s">
        <v>84</v>
      </c>
      <c r="AV308" s="15" t="s">
        <v>82</v>
      </c>
      <c r="AW308" s="15" t="s">
        <v>31</v>
      </c>
      <c r="AX308" s="15" t="s">
        <v>74</v>
      </c>
      <c r="AY308" s="207" t="s">
        <v>122</v>
      </c>
    </row>
    <row r="309" s="13" customFormat="1">
      <c r="A309" s="13"/>
      <c r="B309" s="186"/>
      <c r="C309" s="13"/>
      <c r="D309" s="187" t="s">
        <v>131</v>
      </c>
      <c r="E309" s="188" t="s">
        <v>1</v>
      </c>
      <c r="F309" s="189" t="s">
        <v>293</v>
      </c>
      <c r="G309" s="13"/>
      <c r="H309" s="190">
        <v>22.280000000000001</v>
      </c>
      <c r="I309" s="191"/>
      <c r="J309" s="13"/>
      <c r="K309" s="13"/>
      <c r="L309" s="186"/>
      <c r="M309" s="192"/>
      <c r="N309" s="193"/>
      <c r="O309" s="193"/>
      <c r="P309" s="193"/>
      <c r="Q309" s="193"/>
      <c r="R309" s="193"/>
      <c r="S309" s="193"/>
      <c r="T309" s="19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131</v>
      </c>
      <c r="AU309" s="188" t="s">
        <v>84</v>
      </c>
      <c r="AV309" s="13" t="s">
        <v>84</v>
      </c>
      <c r="AW309" s="13" t="s">
        <v>31</v>
      </c>
      <c r="AX309" s="13" t="s">
        <v>74</v>
      </c>
      <c r="AY309" s="188" t="s">
        <v>122</v>
      </c>
    </row>
    <row r="310" s="13" customFormat="1">
      <c r="A310" s="13"/>
      <c r="B310" s="186"/>
      <c r="C310" s="13"/>
      <c r="D310" s="187" t="s">
        <v>131</v>
      </c>
      <c r="E310" s="188" t="s">
        <v>1</v>
      </c>
      <c r="F310" s="189" t="s">
        <v>254</v>
      </c>
      <c r="G310" s="13"/>
      <c r="H310" s="190">
        <v>-1.5760000000000001</v>
      </c>
      <c r="I310" s="191"/>
      <c r="J310" s="13"/>
      <c r="K310" s="13"/>
      <c r="L310" s="186"/>
      <c r="M310" s="192"/>
      <c r="N310" s="193"/>
      <c r="O310" s="193"/>
      <c r="P310" s="193"/>
      <c r="Q310" s="193"/>
      <c r="R310" s="193"/>
      <c r="S310" s="193"/>
      <c r="T310" s="19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8" t="s">
        <v>131</v>
      </c>
      <c r="AU310" s="188" t="s">
        <v>84</v>
      </c>
      <c r="AV310" s="13" t="s">
        <v>84</v>
      </c>
      <c r="AW310" s="13" t="s">
        <v>31</v>
      </c>
      <c r="AX310" s="13" t="s">
        <v>74</v>
      </c>
      <c r="AY310" s="188" t="s">
        <v>122</v>
      </c>
    </row>
    <row r="311" s="15" customFormat="1">
      <c r="A311" s="15"/>
      <c r="B311" s="206"/>
      <c r="C311" s="15"/>
      <c r="D311" s="187" t="s">
        <v>131</v>
      </c>
      <c r="E311" s="207" t="s">
        <v>1</v>
      </c>
      <c r="F311" s="208" t="s">
        <v>300</v>
      </c>
      <c r="G311" s="15"/>
      <c r="H311" s="207" t="s">
        <v>1</v>
      </c>
      <c r="I311" s="209"/>
      <c r="J311" s="15"/>
      <c r="K311" s="15"/>
      <c r="L311" s="206"/>
      <c r="M311" s="210"/>
      <c r="N311" s="211"/>
      <c r="O311" s="211"/>
      <c r="P311" s="211"/>
      <c r="Q311" s="211"/>
      <c r="R311" s="211"/>
      <c r="S311" s="211"/>
      <c r="T311" s="212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07" t="s">
        <v>131</v>
      </c>
      <c r="AU311" s="207" t="s">
        <v>84</v>
      </c>
      <c r="AV311" s="15" t="s">
        <v>82</v>
      </c>
      <c r="AW311" s="15" t="s">
        <v>31</v>
      </c>
      <c r="AX311" s="15" t="s">
        <v>74</v>
      </c>
      <c r="AY311" s="207" t="s">
        <v>122</v>
      </c>
    </row>
    <row r="312" s="13" customFormat="1">
      <c r="A312" s="13"/>
      <c r="B312" s="186"/>
      <c r="C312" s="13"/>
      <c r="D312" s="187" t="s">
        <v>131</v>
      </c>
      <c r="E312" s="188" t="s">
        <v>1</v>
      </c>
      <c r="F312" s="189" t="s">
        <v>301</v>
      </c>
      <c r="G312" s="13"/>
      <c r="H312" s="190">
        <v>89.075000000000003</v>
      </c>
      <c r="I312" s="191"/>
      <c r="J312" s="13"/>
      <c r="K312" s="13"/>
      <c r="L312" s="186"/>
      <c r="M312" s="192"/>
      <c r="N312" s="193"/>
      <c r="O312" s="193"/>
      <c r="P312" s="193"/>
      <c r="Q312" s="193"/>
      <c r="R312" s="193"/>
      <c r="S312" s="193"/>
      <c r="T312" s="19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131</v>
      </c>
      <c r="AU312" s="188" t="s">
        <v>84</v>
      </c>
      <c r="AV312" s="13" t="s">
        <v>84</v>
      </c>
      <c r="AW312" s="13" t="s">
        <v>31</v>
      </c>
      <c r="AX312" s="13" t="s">
        <v>74</v>
      </c>
      <c r="AY312" s="188" t="s">
        <v>122</v>
      </c>
    </row>
    <row r="313" s="13" customFormat="1">
      <c r="A313" s="13"/>
      <c r="B313" s="186"/>
      <c r="C313" s="13"/>
      <c r="D313" s="187" t="s">
        <v>131</v>
      </c>
      <c r="E313" s="188" t="s">
        <v>1</v>
      </c>
      <c r="F313" s="189" t="s">
        <v>302</v>
      </c>
      <c r="G313" s="13"/>
      <c r="H313" s="190">
        <v>-1.7729999999999999</v>
      </c>
      <c r="I313" s="191"/>
      <c r="J313" s="13"/>
      <c r="K313" s="13"/>
      <c r="L313" s="186"/>
      <c r="M313" s="192"/>
      <c r="N313" s="193"/>
      <c r="O313" s="193"/>
      <c r="P313" s="193"/>
      <c r="Q313" s="193"/>
      <c r="R313" s="193"/>
      <c r="S313" s="193"/>
      <c r="T313" s="19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8" t="s">
        <v>131</v>
      </c>
      <c r="AU313" s="188" t="s">
        <v>84</v>
      </c>
      <c r="AV313" s="13" t="s">
        <v>84</v>
      </c>
      <c r="AW313" s="13" t="s">
        <v>31</v>
      </c>
      <c r="AX313" s="13" t="s">
        <v>74</v>
      </c>
      <c r="AY313" s="188" t="s">
        <v>122</v>
      </c>
    </row>
    <row r="314" s="13" customFormat="1">
      <c r="A314" s="13"/>
      <c r="B314" s="186"/>
      <c r="C314" s="13"/>
      <c r="D314" s="187" t="s">
        <v>131</v>
      </c>
      <c r="E314" s="188" t="s">
        <v>1</v>
      </c>
      <c r="F314" s="189" t="s">
        <v>303</v>
      </c>
      <c r="G314" s="13"/>
      <c r="H314" s="190">
        <v>6.4349999999999996</v>
      </c>
      <c r="I314" s="191"/>
      <c r="J314" s="13"/>
      <c r="K314" s="13"/>
      <c r="L314" s="186"/>
      <c r="M314" s="192"/>
      <c r="N314" s="193"/>
      <c r="O314" s="193"/>
      <c r="P314" s="193"/>
      <c r="Q314" s="193"/>
      <c r="R314" s="193"/>
      <c r="S314" s="193"/>
      <c r="T314" s="19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131</v>
      </c>
      <c r="AU314" s="188" t="s">
        <v>84</v>
      </c>
      <c r="AV314" s="13" t="s">
        <v>84</v>
      </c>
      <c r="AW314" s="13" t="s">
        <v>31</v>
      </c>
      <c r="AX314" s="13" t="s">
        <v>74</v>
      </c>
      <c r="AY314" s="188" t="s">
        <v>122</v>
      </c>
    </row>
    <row r="315" s="15" customFormat="1">
      <c r="A315" s="15"/>
      <c r="B315" s="206"/>
      <c r="C315" s="15"/>
      <c r="D315" s="187" t="s">
        <v>131</v>
      </c>
      <c r="E315" s="207" t="s">
        <v>1</v>
      </c>
      <c r="F315" s="208" t="s">
        <v>292</v>
      </c>
      <c r="G315" s="15"/>
      <c r="H315" s="207" t="s">
        <v>1</v>
      </c>
      <c r="I315" s="209"/>
      <c r="J315" s="15"/>
      <c r="K315" s="15"/>
      <c r="L315" s="206"/>
      <c r="M315" s="210"/>
      <c r="N315" s="211"/>
      <c r="O315" s="211"/>
      <c r="P315" s="211"/>
      <c r="Q315" s="211"/>
      <c r="R315" s="211"/>
      <c r="S315" s="211"/>
      <c r="T315" s="21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07" t="s">
        <v>131</v>
      </c>
      <c r="AU315" s="207" t="s">
        <v>84</v>
      </c>
      <c r="AV315" s="15" t="s">
        <v>82</v>
      </c>
      <c r="AW315" s="15" t="s">
        <v>31</v>
      </c>
      <c r="AX315" s="15" t="s">
        <v>74</v>
      </c>
      <c r="AY315" s="207" t="s">
        <v>122</v>
      </c>
    </row>
    <row r="316" s="13" customFormat="1">
      <c r="A316" s="13"/>
      <c r="B316" s="186"/>
      <c r="C316" s="13"/>
      <c r="D316" s="187" t="s">
        <v>131</v>
      </c>
      <c r="E316" s="188" t="s">
        <v>1</v>
      </c>
      <c r="F316" s="189" t="s">
        <v>304</v>
      </c>
      <c r="G316" s="13"/>
      <c r="H316" s="190">
        <v>30.858000000000001</v>
      </c>
      <c r="I316" s="191"/>
      <c r="J316" s="13"/>
      <c r="K316" s="13"/>
      <c r="L316" s="186"/>
      <c r="M316" s="192"/>
      <c r="N316" s="193"/>
      <c r="O316" s="193"/>
      <c r="P316" s="193"/>
      <c r="Q316" s="193"/>
      <c r="R316" s="193"/>
      <c r="S316" s="193"/>
      <c r="T316" s="19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8" t="s">
        <v>131</v>
      </c>
      <c r="AU316" s="188" t="s">
        <v>84</v>
      </c>
      <c r="AV316" s="13" t="s">
        <v>84</v>
      </c>
      <c r="AW316" s="13" t="s">
        <v>31</v>
      </c>
      <c r="AX316" s="13" t="s">
        <v>74</v>
      </c>
      <c r="AY316" s="188" t="s">
        <v>122</v>
      </c>
    </row>
    <row r="317" s="13" customFormat="1">
      <c r="A317" s="13"/>
      <c r="B317" s="186"/>
      <c r="C317" s="13"/>
      <c r="D317" s="187" t="s">
        <v>131</v>
      </c>
      <c r="E317" s="188" t="s">
        <v>1</v>
      </c>
      <c r="F317" s="189" t="s">
        <v>305</v>
      </c>
      <c r="G317" s="13"/>
      <c r="H317" s="190">
        <v>7.04</v>
      </c>
      <c r="I317" s="191"/>
      <c r="J317" s="13"/>
      <c r="K317" s="13"/>
      <c r="L317" s="186"/>
      <c r="M317" s="192"/>
      <c r="N317" s="193"/>
      <c r="O317" s="193"/>
      <c r="P317" s="193"/>
      <c r="Q317" s="193"/>
      <c r="R317" s="193"/>
      <c r="S317" s="193"/>
      <c r="T317" s="19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8" t="s">
        <v>131</v>
      </c>
      <c r="AU317" s="188" t="s">
        <v>84</v>
      </c>
      <c r="AV317" s="13" t="s">
        <v>84</v>
      </c>
      <c r="AW317" s="13" t="s">
        <v>31</v>
      </c>
      <c r="AX317" s="13" t="s">
        <v>74</v>
      </c>
      <c r="AY317" s="188" t="s">
        <v>122</v>
      </c>
    </row>
    <row r="318" s="13" customFormat="1">
      <c r="A318" s="13"/>
      <c r="B318" s="186"/>
      <c r="C318" s="13"/>
      <c r="D318" s="187" t="s">
        <v>131</v>
      </c>
      <c r="E318" s="188" t="s">
        <v>1</v>
      </c>
      <c r="F318" s="189" t="s">
        <v>306</v>
      </c>
      <c r="G318" s="13"/>
      <c r="H318" s="190">
        <v>23.276</v>
      </c>
      <c r="I318" s="191"/>
      <c r="J318" s="13"/>
      <c r="K318" s="13"/>
      <c r="L318" s="186"/>
      <c r="M318" s="192"/>
      <c r="N318" s="193"/>
      <c r="O318" s="193"/>
      <c r="P318" s="193"/>
      <c r="Q318" s="193"/>
      <c r="R318" s="193"/>
      <c r="S318" s="193"/>
      <c r="T318" s="19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8" t="s">
        <v>131</v>
      </c>
      <c r="AU318" s="188" t="s">
        <v>84</v>
      </c>
      <c r="AV318" s="13" t="s">
        <v>84</v>
      </c>
      <c r="AW318" s="13" t="s">
        <v>31</v>
      </c>
      <c r="AX318" s="13" t="s">
        <v>74</v>
      </c>
      <c r="AY318" s="188" t="s">
        <v>122</v>
      </c>
    </row>
    <row r="319" s="15" customFormat="1">
      <c r="A319" s="15"/>
      <c r="B319" s="206"/>
      <c r="C319" s="15"/>
      <c r="D319" s="187" t="s">
        <v>131</v>
      </c>
      <c r="E319" s="207" t="s">
        <v>1</v>
      </c>
      <c r="F319" s="208" t="s">
        <v>286</v>
      </c>
      <c r="G319" s="15"/>
      <c r="H319" s="207" t="s">
        <v>1</v>
      </c>
      <c r="I319" s="209"/>
      <c r="J319" s="15"/>
      <c r="K319" s="15"/>
      <c r="L319" s="206"/>
      <c r="M319" s="210"/>
      <c r="N319" s="211"/>
      <c r="O319" s="211"/>
      <c r="P319" s="211"/>
      <c r="Q319" s="211"/>
      <c r="R319" s="211"/>
      <c r="S319" s="211"/>
      <c r="T319" s="21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07" t="s">
        <v>131</v>
      </c>
      <c r="AU319" s="207" t="s">
        <v>84</v>
      </c>
      <c r="AV319" s="15" t="s">
        <v>82</v>
      </c>
      <c r="AW319" s="15" t="s">
        <v>31</v>
      </c>
      <c r="AX319" s="15" t="s">
        <v>74</v>
      </c>
      <c r="AY319" s="207" t="s">
        <v>122</v>
      </c>
    </row>
    <row r="320" s="13" customFormat="1">
      <c r="A320" s="13"/>
      <c r="B320" s="186"/>
      <c r="C320" s="13"/>
      <c r="D320" s="187" t="s">
        <v>131</v>
      </c>
      <c r="E320" s="188" t="s">
        <v>1</v>
      </c>
      <c r="F320" s="189" t="s">
        <v>307</v>
      </c>
      <c r="G320" s="13"/>
      <c r="H320" s="190">
        <v>16.452999999999999</v>
      </c>
      <c r="I320" s="191"/>
      <c r="J320" s="13"/>
      <c r="K320" s="13"/>
      <c r="L320" s="186"/>
      <c r="M320" s="192"/>
      <c r="N320" s="193"/>
      <c r="O320" s="193"/>
      <c r="P320" s="193"/>
      <c r="Q320" s="193"/>
      <c r="R320" s="193"/>
      <c r="S320" s="193"/>
      <c r="T320" s="19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131</v>
      </c>
      <c r="AU320" s="188" t="s">
        <v>84</v>
      </c>
      <c r="AV320" s="13" t="s">
        <v>84</v>
      </c>
      <c r="AW320" s="13" t="s">
        <v>31</v>
      </c>
      <c r="AX320" s="13" t="s">
        <v>74</v>
      </c>
      <c r="AY320" s="188" t="s">
        <v>122</v>
      </c>
    </row>
    <row r="321" s="13" customFormat="1">
      <c r="A321" s="13"/>
      <c r="B321" s="186"/>
      <c r="C321" s="13"/>
      <c r="D321" s="187" t="s">
        <v>131</v>
      </c>
      <c r="E321" s="188" t="s">
        <v>1</v>
      </c>
      <c r="F321" s="189" t="s">
        <v>302</v>
      </c>
      <c r="G321" s="13"/>
      <c r="H321" s="190">
        <v>-1.7729999999999999</v>
      </c>
      <c r="I321" s="191"/>
      <c r="J321" s="13"/>
      <c r="K321" s="13"/>
      <c r="L321" s="186"/>
      <c r="M321" s="192"/>
      <c r="N321" s="193"/>
      <c r="O321" s="193"/>
      <c r="P321" s="193"/>
      <c r="Q321" s="193"/>
      <c r="R321" s="193"/>
      <c r="S321" s="193"/>
      <c r="T321" s="19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8" t="s">
        <v>131</v>
      </c>
      <c r="AU321" s="188" t="s">
        <v>84</v>
      </c>
      <c r="AV321" s="13" t="s">
        <v>84</v>
      </c>
      <c r="AW321" s="13" t="s">
        <v>31</v>
      </c>
      <c r="AX321" s="13" t="s">
        <v>74</v>
      </c>
      <c r="AY321" s="188" t="s">
        <v>122</v>
      </c>
    </row>
    <row r="322" s="15" customFormat="1">
      <c r="A322" s="15"/>
      <c r="B322" s="206"/>
      <c r="C322" s="15"/>
      <c r="D322" s="187" t="s">
        <v>131</v>
      </c>
      <c r="E322" s="207" t="s">
        <v>1</v>
      </c>
      <c r="F322" s="208" t="s">
        <v>284</v>
      </c>
      <c r="G322" s="15"/>
      <c r="H322" s="207" t="s">
        <v>1</v>
      </c>
      <c r="I322" s="209"/>
      <c r="J322" s="15"/>
      <c r="K322" s="15"/>
      <c r="L322" s="206"/>
      <c r="M322" s="210"/>
      <c r="N322" s="211"/>
      <c r="O322" s="211"/>
      <c r="P322" s="211"/>
      <c r="Q322" s="211"/>
      <c r="R322" s="211"/>
      <c r="S322" s="211"/>
      <c r="T322" s="212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07" t="s">
        <v>131</v>
      </c>
      <c r="AU322" s="207" t="s">
        <v>84</v>
      </c>
      <c r="AV322" s="15" t="s">
        <v>82</v>
      </c>
      <c r="AW322" s="15" t="s">
        <v>31</v>
      </c>
      <c r="AX322" s="15" t="s">
        <v>74</v>
      </c>
      <c r="AY322" s="207" t="s">
        <v>122</v>
      </c>
    </row>
    <row r="323" s="13" customFormat="1">
      <c r="A323" s="13"/>
      <c r="B323" s="186"/>
      <c r="C323" s="13"/>
      <c r="D323" s="187" t="s">
        <v>131</v>
      </c>
      <c r="E323" s="188" t="s">
        <v>1</v>
      </c>
      <c r="F323" s="189" t="s">
        <v>308</v>
      </c>
      <c r="G323" s="13"/>
      <c r="H323" s="190">
        <v>35.585000000000001</v>
      </c>
      <c r="I323" s="191"/>
      <c r="J323" s="13"/>
      <c r="K323" s="13"/>
      <c r="L323" s="186"/>
      <c r="M323" s="192"/>
      <c r="N323" s="193"/>
      <c r="O323" s="193"/>
      <c r="P323" s="193"/>
      <c r="Q323" s="193"/>
      <c r="R323" s="193"/>
      <c r="S323" s="193"/>
      <c r="T323" s="19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8" t="s">
        <v>131</v>
      </c>
      <c r="AU323" s="188" t="s">
        <v>84</v>
      </c>
      <c r="AV323" s="13" t="s">
        <v>84</v>
      </c>
      <c r="AW323" s="13" t="s">
        <v>31</v>
      </c>
      <c r="AX323" s="13" t="s">
        <v>74</v>
      </c>
      <c r="AY323" s="188" t="s">
        <v>122</v>
      </c>
    </row>
    <row r="324" s="14" customFormat="1">
      <c r="A324" s="14"/>
      <c r="B324" s="195"/>
      <c r="C324" s="14"/>
      <c r="D324" s="187" t="s">
        <v>131</v>
      </c>
      <c r="E324" s="196" t="s">
        <v>1</v>
      </c>
      <c r="F324" s="197" t="s">
        <v>134</v>
      </c>
      <c r="G324" s="14"/>
      <c r="H324" s="198">
        <v>290.23400000000004</v>
      </c>
      <c r="I324" s="199"/>
      <c r="J324" s="14"/>
      <c r="K324" s="14"/>
      <c r="L324" s="195"/>
      <c r="M324" s="200"/>
      <c r="N324" s="201"/>
      <c r="O324" s="201"/>
      <c r="P324" s="201"/>
      <c r="Q324" s="201"/>
      <c r="R324" s="201"/>
      <c r="S324" s="201"/>
      <c r="T324" s="20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6" t="s">
        <v>131</v>
      </c>
      <c r="AU324" s="196" t="s">
        <v>84</v>
      </c>
      <c r="AV324" s="14" t="s">
        <v>129</v>
      </c>
      <c r="AW324" s="14" t="s">
        <v>31</v>
      </c>
      <c r="AX324" s="14" t="s">
        <v>82</v>
      </c>
      <c r="AY324" s="196" t="s">
        <v>122</v>
      </c>
    </row>
    <row r="325" s="2" customFormat="1" ht="33" customHeight="1">
      <c r="A325" s="37"/>
      <c r="B325" s="171"/>
      <c r="C325" s="172" t="s">
        <v>541</v>
      </c>
      <c r="D325" s="172" t="s">
        <v>125</v>
      </c>
      <c r="E325" s="173" t="s">
        <v>542</v>
      </c>
      <c r="F325" s="174" t="s">
        <v>543</v>
      </c>
      <c r="G325" s="175" t="s">
        <v>191</v>
      </c>
      <c r="H325" s="176">
        <v>290.23399999999998</v>
      </c>
      <c r="I325" s="177"/>
      <c r="J325" s="178">
        <f>ROUND(I325*H325,2)</f>
        <v>0</v>
      </c>
      <c r="K325" s="179"/>
      <c r="L325" s="38"/>
      <c r="M325" s="180" t="s">
        <v>1</v>
      </c>
      <c r="N325" s="181" t="s">
        <v>39</v>
      </c>
      <c r="O325" s="76"/>
      <c r="P325" s="182">
        <f>O325*H325</f>
        <v>0</v>
      </c>
      <c r="Q325" s="182">
        <v>0.00029</v>
      </c>
      <c r="R325" s="182">
        <f>Q325*H325</f>
        <v>0.084167859999999997</v>
      </c>
      <c r="S325" s="182">
        <v>0</v>
      </c>
      <c r="T325" s="183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4" t="s">
        <v>174</v>
      </c>
      <c r="AT325" s="184" t="s">
        <v>125</v>
      </c>
      <c r="AU325" s="184" t="s">
        <v>84</v>
      </c>
      <c r="AY325" s="18" t="s">
        <v>122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8" t="s">
        <v>82</v>
      </c>
      <c r="BK325" s="185">
        <f>ROUND(I325*H325,2)</f>
        <v>0</v>
      </c>
      <c r="BL325" s="18" t="s">
        <v>174</v>
      </c>
      <c r="BM325" s="184" t="s">
        <v>544</v>
      </c>
    </row>
    <row r="326" s="12" customFormat="1" ht="25.92" customHeight="1">
      <c r="A326" s="12"/>
      <c r="B326" s="158"/>
      <c r="C326" s="12"/>
      <c r="D326" s="159" t="s">
        <v>73</v>
      </c>
      <c r="E326" s="160" t="s">
        <v>319</v>
      </c>
      <c r="F326" s="160" t="s">
        <v>545</v>
      </c>
      <c r="G326" s="12"/>
      <c r="H326" s="12"/>
      <c r="I326" s="161"/>
      <c r="J326" s="162">
        <f>BK326</f>
        <v>0</v>
      </c>
      <c r="K326" s="12"/>
      <c r="L326" s="158"/>
      <c r="M326" s="163"/>
      <c r="N326" s="164"/>
      <c r="O326" s="164"/>
      <c r="P326" s="165">
        <f>P327</f>
        <v>0</v>
      </c>
      <c r="Q326" s="164"/>
      <c r="R326" s="165">
        <f>R327</f>
        <v>0.0020999999999999999</v>
      </c>
      <c r="S326" s="164"/>
      <c r="T326" s="166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59" t="s">
        <v>141</v>
      </c>
      <c r="AT326" s="167" t="s">
        <v>73</v>
      </c>
      <c r="AU326" s="167" t="s">
        <v>74</v>
      </c>
      <c r="AY326" s="159" t="s">
        <v>122</v>
      </c>
      <c r="BK326" s="168">
        <f>BK327</f>
        <v>0</v>
      </c>
    </row>
    <row r="327" s="12" customFormat="1" ht="22.8" customHeight="1">
      <c r="A327" s="12"/>
      <c r="B327" s="158"/>
      <c r="C327" s="12"/>
      <c r="D327" s="159" t="s">
        <v>73</v>
      </c>
      <c r="E327" s="169" t="s">
        <v>546</v>
      </c>
      <c r="F327" s="169" t="s">
        <v>547</v>
      </c>
      <c r="G327" s="12"/>
      <c r="H327" s="12"/>
      <c r="I327" s="161"/>
      <c r="J327" s="170">
        <f>BK327</f>
        <v>0</v>
      </c>
      <c r="K327" s="12"/>
      <c r="L327" s="158"/>
      <c r="M327" s="163"/>
      <c r="N327" s="164"/>
      <c r="O327" s="164"/>
      <c r="P327" s="165">
        <f>SUM(P328:P329)</f>
        <v>0</v>
      </c>
      <c r="Q327" s="164"/>
      <c r="R327" s="165">
        <f>SUM(R328:R329)</f>
        <v>0.0020999999999999999</v>
      </c>
      <c r="S327" s="164"/>
      <c r="T327" s="166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59" t="s">
        <v>141</v>
      </c>
      <c r="AT327" s="167" t="s">
        <v>73</v>
      </c>
      <c r="AU327" s="167" t="s">
        <v>82</v>
      </c>
      <c r="AY327" s="159" t="s">
        <v>122</v>
      </c>
      <c r="BK327" s="168">
        <f>SUM(BK328:BK329)</f>
        <v>0</v>
      </c>
    </row>
    <row r="328" s="2" customFormat="1" ht="33" customHeight="1">
      <c r="A328" s="37"/>
      <c r="B328" s="171"/>
      <c r="C328" s="172" t="s">
        <v>548</v>
      </c>
      <c r="D328" s="172" t="s">
        <v>125</v>
      </c>
      <c r="E328" s="173" t="s">
        <v>549</v>
      </c>
      <c r="F328" s="174" t="s">
        <v>550</v>
      </c>
      <c r="G328" s="175" t="s">
        <v>184</v>
      </c>
      <c r="H328" s="176">
        <v>15</v>
      </c>
      <c r="I328" s="177"/>
      <c r="J328" s="178">
        <f>ROUND(I328*H328,2)</f>
        <v>0</v>
      </c>
      <c r="K328" s="179"/>
      <c r="L328" s="38"/>
      <c r="M328" s="180" t="s">
        <v>1</v>
      </c>
      <c r="N328" s="181" t="s">
        <v>39</v>
      </c>
      <c r="O328" s="76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4" t="s">
        <v>551</v>
      </c>
      <c r="AT328" s="184" t="s">
        <v>125</v>
      </c>
      <c r="AU328" s="184" t="s">
        <v>84</v>
      </c>
      <c r="AY328" s="18" t="s">
        <v>122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8" t="s">
        <v>82</v>
      </c>
      <c r="BK328" s="185">
        <f>ROUND(I328*H328,2)</f>
        <v>0</v>
      </c>
      <c r="BL328" s="18" t="s">
        <v>551</v>
      </c>
      <c r="BM328" s="184" t="s">
        <v>552</v>
      </c>
    </row>
    <row r="329" s="2" customFormat="1" ht="16.5" customHeight="1">
      <c r="A329" s="37"/>
      <c r="B329" s="171"/>
      <c r="C329" s="213" t="s">
        <v>551</v>
      </c>
      <c r="D329" s="213" t="s">
        <v>319</v>
      </c>
      <c r="E329" s="214" t="s">
        <v>553</v>
      </c>
      <c r="F329" s="215" t="s">
        <v>554</v>
      </c>
      <c r="G329" s="216" t="s">
        <v>184</v>
      </c>
      <c r="H329" s="217">
        <v>15</v>
      </c>
      <c r="I329" s="218"/>
      <c r="J329" s="219">
        <f>ROUND(I329*H329,2)</f>
        <v>0</v>
      </c>
      <c r="K329" s="220"/>
      <c r="L329" s="221"/>
      <c r="M329" s="222" t="s">
        <v>1</v>
      </c>
      <c r="N329" s="223" t="s">
        <v>39</v>
      </c>
      <c r="O329" s="76"/>
      <c r="P329" s="182">
        <f>O329*H329</f>
        <v>0</v>
      </c>
      <c r="Q329" s="182">
        <v>0.00013999999999999999</v>
      </c>
      <c r="R329" s="182">
        <f>Q329*H329</f>
        <v>0.0020999999999999999</v>
      </c>
      <c r="S329" s="182">
        <v>0</v>
      </c>
      <c r="T329" s="18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4" t="s">
        <v>555</v>
      </c>
      <c r="AT329" s="184" t="s">
        <v>319</v>
      </c>
      <c r="AU329" s="184" t="s">
        <v>84</v>
      </c>
      <c r="AY329" s="18" t="s">
        <v>122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8" t="s">
        <v>82</v>
      </c>
      <c r="BK329" s="185">
        <f>ROUND(I329*H329,2)</f>
        <v>0</v>
      </c>
      <c r="BL329" s="18" t="s">
        <v>555</v>
      </c>
      <c r="BM329" s="184" t="s">
        <v>556</v>
      </c>
    </row>
    <row r="330" s="12" customFormat="1" ht="25.92" customHeight="1">
      <c r="A330" s="12"/>
      <c r="B330" s="158"/>
      <c r="C330" s="12"/>
      <c r="D330" s="159" t="s">
        <v>73</v>
      </c>
      <c r="E330" s="160" t="s">
        <v>557</v>
      </c>
      <c r="F330" s="160" t="s">
        <v>558</v>
      </c>
      <c r="G330" s="12"/>
      <c r="H330" s="12"/>
      <c r="I330" s="161"/>
      <c r="J330" s="162">
        <f>BK330</f>
        <v>0</v>
      </c>
      <c r="K330" s="12"/>
      <c r="L330" s="158"/>
      <c r="M330" s="163"/>
      <c r="N330" s="164"/>
      <c r="O330" s="164"/>
      <c r="P330" s="165">
        <f>SUM(P331:P334)</f>
        <v>0</v>
      </c>
      <c r="Q330" s="164"/>
      <c r="R330" s="165">
        <f>SUM(R331:R334)</f>
        <v>0</v>
      </c>
      <c r="S330" s="164"/>
      <c r="T330" s="166">
        <f>SUM(T331:T334)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59" t="s">
        <v>129</v>
      </c>
      <c r="AT330" s="167" t="s">
        <v>73</v>
      </c>
      <c r="AU330" s="167" t="s">
        <v>74</v>
      </c>
      <c r="AY330" s="159" t="s">
        <v>122</v>
      </c>
      <c r="BK330" s="168">
        <f>SUM(BK331:BK334)</f>
        <v>0</v>
      </c>
    </row>
    <row r="331" s="2" customFormat="1" ht="16.5" customHeight="1">
      <c r="A331" s="37"/>
      <c r="B331" s="171"/>
      <c r="C331" s="172" t="s">
        <v>559</v>
      </c>
      <c r="D331" s="172" t="s">
        <v>125</v>
      </c>
      <c r="E331" s="173" t="s">
        <v>560</v>
      </c>
      <c r="F331" s="174" t="s">
        <v>561</v>
      </c>
      <c r="G331" s="175" t="s">
        <v>562</v>
      </c>
      <c r="H331" s="176">
        <v>30</v>
      </c>
      <c r="I331" s="177"/>
      <c r="J331" s="178">
        <f>ROUND(I331*H331,2)</f>
        <v>0</v>
      </c>
      <c r="K331" s="179"/>
      <c r="L331" s="38"/>
      <c r="M331" s="180" t="s">
        <v>1</v>
      </c>
      <c r="N331" s="181" t="s">
        <v>39</v>
      </c>
      <c r="O331" s="76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4" t="s">
        <v>563</v>
      </c>
      <c r="AT331" s="184" t="s">
        <v>125</v>
      </c>
      <c r="AU331" s="184" t="s">
        <v>82</v>
      </c>
      <c r="AY331" s="18" t="s">
        <v>122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8" t="s">
        <v>82</v>
      </c>
      <c r="BK331" s="185">
        <f>ROUND(I331*H331,2)</f>
        <v>0</v>
      </c>
      <c r="BL331" s="18" t="s">
        <v>563</v>
      </c>
      <c r="BM331" s="184" t="s">
        <v>564</v>
      </c>
    </row>
    <row r="332" s="2" customFormat="1" ht="16.5" customHeight="1">
      <c r="A332" s="37"/>
      <c r="B332" s="171"/>
      <c r="C332" s="172" t="s">
        <v>565</v>
      </c>
      <c r="D332" s="172" t="s">
        <v>125</v>
      </c>
      <c r="E332" s="173" t="s">
        <v>566</v>
      </c>
      <c r="F332" s="174" t="s">
        <v>567</v>
      </c>
      <c r="G332" s="175" t="s">
        <v>562</v>
      </c>
      <c r="H332" s="176">
        <v>15</v>
      </c>
      <c r="I332" s="177"/>
      <c r="J332" s="178">
        <f>ROUND(I332*H332,2)</f>
        <v>0</v>
      </c>
      <c r="K332" s="179"/>
      <c r="L332" s="38"/>
      <c r="M332" s="180" t="s">
        <v>1</v>
      </c>
      <c r="N332" s="181" t="s">
        <v>39</v>
      </c>
      <c r="O332" s="76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4" t="s">
        <v>563</v>
      </c>
      <c r="AT332" s="184" t="s">
        <v>125</v>
      </c>
      <c r="AU332" s="184" t="s">
        <v>82</v>
      </c>
      <c r="AY332" s="18" t="s">
        <v>122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8" t="s">
        <v>82</v>
      </c>
      <c r="BK332" s="185">
        <f>ROUND(I332*H332,2)</f>
        <v>0</v>
      </c>
      <c r="BL332" s="18" t="s">
        <v>563</v>
      </c>
      <c r="BM332" s="184" t="s">
        <v>568</v>
      </c>
    </row>
    <row r="333" s="2" customFormat="1" ht="16.5" customHeight="1">
      <c r="A333" s="37"/>
      <c r="B333" s="171"/>
      <c r="C333" s="172" t="s">
        <v>569</v>
      </c>
      <c r="D333" s="172" t="s">
        <v>125</v>
      </c>
      <c r="E333" s="173" t="s">
        <v>570</v>
      </c>
      <c r="F333" s="174" t="s">
        <v>571</v>
      </c>
      <c r="G333" s="175" t="s">
        <v>562</v>
      </c>
      <c r="H333" s="176">
        <v>10</v>
      </c>
      <c r="I333" s="177"/>
      <c r="J333" s="178">
        <f>ROUND(I333*H333,2)</f>
        <v>0</v>
      </c>
      <c r="K333" s="179"/>
      <c r="L333" s="38"/>
      <c r="M333" s="180" t="s">
        <v>1</v>
      </c>
      <c r="N333" s="181" t="s">
        <v>39</v>
      </c>
      <c r="O333" s="76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4" t="s">
        <v>563</v>
      </c>
      <c r="AT333" s="184" t="s">
        <v>125</v>
      </c>
      <c r="AU333" s="184" t="s">
        <v>82</v>
      </c>
      <c r="AY333" s="18" t="s">
        <v>122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8" t="s">
        <v>82</v>
      </c>
      <c r="BK333" s="185">
        <f>ROUND(I333*H333,2)</f>
        <v>0</v>
      </c>
      <c r="BL333" s="18" t="s">
        <v>563</v>
      </c>
      <c r="BM333" s="184" t="s">
        <v>572</v>
      </c>
    </row>
    <row r="334" s="2" customFormat="1" ht="16.5" customHeight="1">
      <c r="A334" s="37"/>
      <c r="B334" s="171"/>
      <c r="C334" s="172" t="s">
        <v>573</v>
      </c>
      <c r="D334" s="172" t="s">
        <v>125</v>
      </c>
      <c r="E334" s="173" t="s">
        <v>574</v>
      </c>
      <c r="F334" s="174" t="s">
        <v>575</v>
      </c>
      <c r="G334" s="175" t="s">
        <v>562</v>
      </c>
      <c r="H334" s="176">
        <v>20</v>
      </c>
      <c r="I334" s="177"/>
      <c r="J334" s="178">
        <f>ROUND(I334*H334,2)</f>
        <v>0</v>
      </c>
      <c r="K334" s="179"/>
      <c r="L334" s="38"/>
      <c r="M334" s="180" t="s">
        <v>1</v>
      </c>
      <c r="N334" s="181" t="s">
        <v>39</v>
      </c>
      <c r="O334" s="76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4" t="s">
        <v>563</v>
      </c>
      <c r="AT334" s="184" t="s">
        <v>125</v>
      </c>
      <c r="AU334" s="184" t="s">
        <v>82</v>
      </c>
      <c r="AY334" s="18" t="s">
        <v>122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8" t="s">
        <v>82</v>
      </c>
      <c r="BK334" s="185">
        <f>ROUND(I334*H334,2)</f>
        <v>0</v>
      </c>
      <c r="BL334" s="18" t="s">
        <v>563</v>
      </c>
      <c r="BM334" s="184" t="s">
        <v>576</v>
      </c>
    </row>
    <row r="335" s="12" customFormat="1" ht="25.92" customHeight="1">
      <c r="A335" s="12"/>
      <c r="B335" s="158"/>
      <c r="C335" s="12"/>
      <c r="D335" s="159" t="s">
        <v>73</v>
      </c>
      <c r="E335" s="160" t="s">
        <v>577</v>
      </c>
      <c r="F335" s="160" t="s">
        <v>578</v>
      </c>
      <c r="G335" s="12"/>
      <c r="H335" s="12"/>
      <c r="I335" s="161"/>
      <c r="J335" s="162">
        <f>BK335</f>
        <v>0</v>
      </c>
      <c r="K335" s="12"/>
      <c r="L335" s="158"/>
      <c r="M335" s="163"/>
      <c r="N335" s="164"/>
      <c r="O335" s="164"/>
      <c r="P335" s="165">
        <f>P336</f>
        <v>0</v>
      </c>
      <c r="Q335" s="164"/>
      <c r="R335" s="165">
        <f>R336</f>
        <v>0</v>
      </c>
      <c r="S335" s="164"/>
      <c r="T335" s="166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59" t="s">
        <v>153</v>
      </c>
      <c r="AT335" s="167" t="s">
        <v>73</v>
      </c>
      <c r="AU335" s="167" t="s">
        <v>74</v>
      </c>
      <c r="AY335" s="159" t="s">
        <v>122</v>
      </c>
      <c r="BK335" s="168">
        <f>BK336</f>
        <v>0</v>
      </c>
    </row>
    <row r="336" s="12" customFormat="1" ht="22.8" customHeight="1">
      <c r="A336" s="12"/>
      <c r="B336" s="158"/>
      <c r="C336" s="12"/>
      <c r="D336" s="159" t="s">
        <v>73</v>
      </c>
      <c r="E336" s="169" t="s">
        <v>579</v>
      </c>
      <c r="F336" s="169" t="s">
        <v>580</v>
      </c>
      <c r="G336" s="12"/>
      <c r="H336" s="12"/>
      <c r="I336" s="161"/>
      <c r="J336" s="170">
        <f>BK336</f>
        <v>0</v>
      </c>
      <c r="K336" s="12"/>
      <c r="L336" s="158"/>
      <c r="M336" s="163"/>
      <c r="N336" s="164"/>
      <c r="O336" s="164"/>
      <c r="P336" s="165">
        <f>P337</f>
        <v>0</v>
      </c>
      <c r="Q336" s="164"/>
      <c r="R336" s="165">
        <f>R337</f>
        <v>0</v>
      </c>
      <c r="S336" s="164"/>
      <c r="T336" s="166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59" t="s">
        <v>153</v>
      </c>
      <c r="AT336" s="167" t="s">
        <v>73</v>
      </c>
      <c r="AU336" s="167" t="s">
        <v>82</v>
      </c>
      <c r="AY336" s="159" t="s">
        <v>122</v>
      </c>
      <c r="BK336" s="168">
        <f>BK337</f>
        <v>0</v>
      </c>
    </row>
    <row r="337" s="2" customFormat="1" ht="16.5" customHeight="1">
      <c r="A337" s="37"/>
      <c r="B337" s="171"/>
      <c r="C337" s="172" t="s">
        <v>581</v>
      </c>
      <c r="D337" s="172" t="s">
        <v>125</v>
      </c>
      <c r="E337" s="173" t="s">
        <v>582</v>
      </c>
      <c r="F337" s="174" t="s">
        <v>580</v>
      </c>
      <c r="G337" s="175" t="s">
        <v>173</v>
      </c>
      <c r="H337" s="176">
        <v>3</v>
      </c>
      <c r="I337" s="177"/>
      <c r="J337" s="178">
        <f>ROUND(I337*H337,2)</f>
        <v>0</v>
      </c>
      <c r="K337" s="179"/>
      <c r="L337" s="38"/>
      <c r="M337" s="225" t="s">
        <v>1</v>
      </c>
      <c r="N337" s="226" t="s">
        <v>39</v>
      </c>
      <c r="O337" s="227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4" t="s">
        <v>583</v>
      </c>
      <c r="AT337" s="184" t="s">
        <v>125</v>
      </c>
      <c r="AU337" s="184" t="s">
        <v>84</v>
      </c>
      <c r="AY337" s="18" t="s">
        <v>122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82</v>
      </c>
      <c r="BK337" s="185">
        <f>ROUND(I337*H337,2)</f>
        <v>0</v>
      </c>
      <c r="BL337" s="18" t="s">
        <v>583</v>
      </c>
      <c r="BM337" s="184" t="s">
        <v>584</v>
      </c>
    </row>
    <row r="338" s="2" customFormat="1" ht="6.96" customHeight="1">
      <c r="A338" s="37"/>
      <c r="B338" s="59"/>
      <c r="C338" s="60"/>
      <c r="D338" s="60"/>
      <c r="E338" s="60"/>
      <c r="F338" s="60"/>
      <c r="G338" s="60"/>
      <c r="H338" s="60"/>
      <c r="I338" s="60"/>
      <c r="J338" s="60"/>
      <c r="K338" s="60"/>
      <c r="L338" s="38"/>
      <c r="M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</row>
  </sheetData>
  <autoFilter ref="C136:K33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THINKBOOK15\Stavební rozpočty</dc:creator>
  <cp:lastModifiedBy>THINKBOOK15\Stavební rozpočty</cp:lastModifiedBy>
  <dcterms:created xsi:type="dcterms:W3CDTF">2024-11-04T08:14:55Z</dcterms:created>
  <dcterms:modified xsi:type="dcterms:W3CDTF">2024-11-04T08:14:59Z</dcterms:modified>
</cp:coreProperties>
</file>